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Objects="none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Monthly NAVs\"/>
    </mc:Choice>
  </mc:AlternateContent>
  <bookViews>
    <workbookView xWindow="0" yWindow="0" windowWidth="14955" windowHeight="3105"/>
  </bookViews>
  <sheets>
    <sheet name="July 2020" sheetId="9" r:id="rId1"/>
  </sheets>
  <definedNames>
    <definedName name="_xlnm.Print_Area" localSheetId="0">'July 2020'!$A$1:$W$123</definedName>
  </definedNames>
  <calcPr calcId="162913"/>
</workbook>
</file>

<file path=xl/calcChain.xml><?xml version="1.0" encoding="utf-8"?>
<calcChain xmlns="http://schemas.openxmlformats.org/spreadsheetml/2006/main">
  <c r="T78" i="9" l="1"/>
  <c r="S78" i="9"/>
  <c r="R78" i="9"/>
  <c r="Q78" i="9"/>
  <c r="T55" i="9" l="1"/>
  <c r="S55" i="9"/>
  <c r="R55" i="9"/>
  <c r="Q55" i="9"/>
  <c r="P55" i="9"/>
  <c r="T54" i="9"/>
  <c r="S54" i="9"/>
  <c r="R54" i="9"/>
  <c r="Q54" i="9"/>
  <c r="T53" i="9"/>
  <c r="S53" i="9"/>
  <c r="R53" i="9"/>
  <c r="Q53" i="9"/>
  <c r="T77" i="9"/>
  <c r="S77" i="9"/>
  <c r="R77" i="9"/>
  <c r="Q77" i="9"/>
  <c r="T114" i="9" l="1"/>
  <c r="S114" i="9"/>
  <c r="R114" i="9"/>
  <c r="Q114" i="9"/>
  <c r="T52" i="9" l="1"/>
  <c r="S52" i="9"/>
  <c r="R52" i="9"/>
  <c r="Q52" i="9"/>
  <c r="T51" i="9"/>
  <c r="S51" i="9"/>
  <c r="R51" i="9"/>
  <c r="Q51" i="9"/>
  <c r="T50" i="9"/>
  <c r="S50" i="9"/>
  <c r="R50" i="9"/>
  <c r="Q50" i="9"/>
  <c r="T49" i="9"/>
  <c r="S49" i="9"/>
  <c r="R49" i="9"/>
  <c r="Q49" i="9"/>
  <c r="T48" i="9"/>
  <c r="S48" i="9"/>
  <c r="R48" i="9"/>
  <c r="Q48" i="9"/>
  <c r="T47" i="9"/>
  <c r="S47" i="9"/>
  <c r="R47" i="9"/>
  <c r="Q47" i="9"/>
  <c r="T46" i="9"/>
  <c r="S46" i="9"/>
  <c r="R46" i="9"/>
  <c r="Q46" i="9"/>
  <c r="T45" i="9"/>
  <c r="S45" i="9"/>
  <c r="R45" i="9"/>
  <c r="Q45" i="9"/>
  <c r="T42" i="9"/>
  <c r="S42" i="9"/>
  <c r="R42" i="9"/>
  <c r="Q42" i="9"/>
  <c r="T41" i="9"/>
  <c r="S41" i="9"/>
  <c r="R41" i="9"/>
  <c r="Q41" i="9"/>
  <c r="T40" i="9"/>
  <c r="S40" i="9"/>
  <c r="R40" i="9"/>
  <c r="Q40" i="9"/>
  <c r="T39" i="9"/>
  <c r="S39" i="9"/>
  <c r="R39" i="9"/>
  <c r="Q39" i="9"/>
  <c r="T38" i="9"/>
  <c r="S38" i="9"/>
  <c r="R38" i="9"/>
  <c r="Q38" i="9"/>
  <c r="T37" i="9"/>
  <c r="S37" i="9"/>
  <c r="R37" i="9"/>
  <c r="Q37" i="9"/>
  <c r="T36" i="9"/>
  <c r="S36" i="9"/>
  <c r="R36" i="9"/>
  <c r="Q36" i="9"/>
  <c r="T35" i="9"/>
  <c r="S35" i="9"/>
  <c r="R35" i="9"/>
  <c r="Q35" i="9"/>
  <c r="T34" i="9"/>
  <c r="S34" i="9"/>
  <c r="R34" i="9"/>
  <c r="Q34" i="9"/>
  <c r="T33" i="9"/>
  <c r="S33" i="9"/>
  <c r="R33" i="9"/>
  <c r="Q33" i="9"/>
  <c r="T32" i="9"/>
  <c r="S32" i="9"/>
  <c r="R32" i="9"/>
  <c r="Q32" i="9"/>
  <c r="T31" i="9"/>
  <c r="S31" i="9"/>
  <c r="R31" i="9"/>
  <c r="Q31" i="9"/>
  <c r="T30" i="9"/>
  <c r="S30" i="9"/>
  <c r="R30" i="9"/>
  <c r="Q30" i="9"/>
  <c r="T29" i="9"/>
  <c r="S29" i="9"/>
  <c r="R29" i="9"/>
  <c r="Q29" i="9"/>
  <c r="T28" i="9"/>
  <c r="S28" i="9"/>
  <c r="R28" i="9"/>
  <c r="Q28" i="9"/>
  <c r="T27" i="9"/>
  <c r="S27" i="9"/>
  <c r="R27" i="9"/>
  <c r="Q27" i="9"/>
  <c r="T26" i="9"/>
  <c r="S26" i="9"/>
  <c r="R26" i="9"/>
  <c r="Q26" i="9"/>
  <c r="T25" i="9"/>
  <c r="S25" i="9"/>
  <c r="R25" i="9"/>
  <c r="Q25" i="9"/>
  <c r="T24" i="9"/>
  <c r="S24" i="9"/>
  <c r="R24" i="9"/>
  <c r="Q24" i="9"/>
  <c r="T23" i="9"/>
  <c r="S23" i="9"/>
  <c r="R23" i="9"/>
  <c r="Q23" i="9"/>
  <c r="T22" i="9"/>
  <c r="S22" i="9"/>
  <c r="R22" i="9"/>
  <c r="Q22" i="9"/>
  <c r="T21" i="9"/>
  <c r="S21" i="9"/>
  <c r="R21" i="9"/>
  <c r="Q21" i="9"/>
  <c r="T20" i="9"/>
  <c r="S20" i="9"/>
  <c r="R20" i="9"/>
  <c r="Q20" i="9"/>
  <c r="T17" i="9"/>
  <c r="S17" i="9"/>
  <c r="R17" i="9"/>
  <c r="Q17" i="9"/>
  <c r="T15" i="9"/>
  <c r="S15" i="9"/>
  <c r="R15" i="9"/>
  <c r="Q15" i="9"/>
  <c r="T14" i="9"/>
  <c r="S14" i="9"/>
  <c r="R14" i="9"/>
  <c r="Q14" i="9"/>
  <c r="T13" i="9"/>
  <c r="S13" i="9"/>
  <c r="R13" i="9"/>
  <c r="Q13" i="9"/>
  <c r="T12" i="9"/>
  <c r="S12" i="9"/>
  <c r="R12" i="9"/>
  <c r="Q12" i="9"/>
  <c r="T11" i="9"/>
  <c r="S11" i="9"/>
  <c r="R11" i="9"/>
  <c r="Q11" i="9"/>
  <c r="T10" i="9"/>
  <c r="S10" i="9"/>
  <c r="R10" i="9"/>
  <c r="Q10" i="9"/>
  <c r="T9" i="9"/>
  <c r="S9" i="9"/>
  <c r="R9" i="9"/>
  <c r="Q9" i="9"/>
  <c r="T8" i="9"/>
  <c r="S8" i="9"/>
  <c r="R8" i="9"/>
  <c r="Q8" i="9"/>
  <c r="T7" i="9"/>
  <c r="S7" i="9"/>
  <c r="R7" i="9"/>
  <c r="Q7" i="9"/>
  <c r="T6" i="9"/>
  <c r="S6" i="9"/>
  <c r="R6" i="9"/>
  <c r="Q6" i="9"/>
  <c r="T5" i="9"/>
  <c r="S5" i="9"/>
  <c r="R5" i="9"/>
  <c r="Q5" i="9"/>
  <c r="T4" i="9"/>
  <c r="S4" i="9"/>
  <c r="R4" i="9"/>
  <c r="Q4" i="9"/>
  <c r="T16" i="9" l="1"/>
  <c r="S16" i="9"/>
  <c r="R16" i="9"/>
  <c r="Q16" i="9"/>
  <c r="W116" i="9" l="1"/>
  <c r="W108" i="9"/>
  <c r="W85" i="9"/>
  <c r="W80" i="9"/>
  <c r="W56" i="9"/>
  <c r="W43" i="9"/>
  <c r="W18" i="9"/>
  <c r="O43" i="9"/>
  <c r="O18" i="9"/>
  <c r="P17" i="9" s="1"/>
  <c r="P38" i="9" l="1"/>
  <c r="P41" i="9"/>
  <c r="P33" i="9"/>
  <c r="P25" i="9"/>
  <c r="P36" i="9"/>
  <c r="P28" i="9"/>
  <c r="P20" i="9"/>
  <c r="P39" i="9"/>
  <c r="P31" i="9"/>
  <c r="P23" i="9"/>
  <c r="P37" i="9"/>
  <c r="P29" i="9"/>
  <c r="P27" i="9"/>
  <c r="P22" i="9"/>
  <c r="P42" i="9"/>
  <c r="P34" i="9"/>
  <c r="P26" i="9"/>
  <c r="P21" i="9"/>
  <c r="P30" i="9"/>
  <c r="P40" i="9"/>
  <c r="P32" i="9"/>
  <c r="P24" i="9"/>
  <c r="P35" i="9"/>
  <c r="P16" i="9"/>
  <c r="P12" i="9"/>
  <c r="P4" i="9"/>
  <c r="P14" i="9"/>
  <c r="P15" i="9"/>
  <c r="P7" i="9"/>
  <c r="P10" i="9"/>
  <c r="P13" i="9"/>
  <c r="P5" i="9"/>
  <c r="P8" i="9"/>
  <c r="P11" i="9"/>
  <c r="P6" i="9"/>
  <c r="P9" i="9"/>
  <c r="W117" i="9"/>
  <c r="O56" i="9"/>
  <c r="P53" i="9" l="1"/>
  <c r="P54" i="9"/>
  <c r="P50" i="9"/>
  <c r="P49" i="9"/>
  <c r="P45" i="9"/>
  <c r="P48" i="9"/>
  <c r="P51" i="9"/>
  <c r="P46" i="9"/>
  <c r="P52" i="9"/>
  <c r="P47" i="9"/>
  <c r="Q61" i="9"/>
  <c r="Q60" i="9"/>
  <c r="O116" i="9" l="1"/>
  <c r="P114" i="9" s="1"/>
  <c r="R110" i="9" l="1"/>
  <c r="T105" i="9"/>
  <c r="S105" i="9"/>
  <c r="Q102" i="9"/>
  <c r="S62" i="9"/>
  <c r="T62" i="9"/>
  <c r="T58" i="9"/>
  <c r="R83" i="9"/>
  <c r="T110" i="9" l="1"/>
  <c r="T76" i="9" l="1"/>
  <c r="S76" i="9"/>
  <c r="R76" i="9"/>
  <c r="Q76" i="9"/>
  <c r="S92" i="9"/>
  <c r="R98" i="9" l="1"/>
  <c r="Q94" i="9" l="1"/>
  <c r="Q82" i="9"/>
  <c r="R82" i="9" l="1"/>
  <c r="S82" i="9"/>
  <c r="T82" i="9"/>
  <c r="O108" i="9" l="1"/>
  <c r="P93" i="9" s="1"/>
  <c r="O85" i="9"/>
  <c r="P82" i="9" s="1"/>
  <c r="O80" i="9"/>
  <c r="P78" i="9" s="1"/>
  <c r="P76" i="9" l="1"/>
  <c r="P77" i="9"/>
  <c r="P74" i="9"/>
  <c r="S70" i="9" l="1"/>
  <c r="P58" i="9" l="1"/>
  <c r="Q58" i="9"/>
  <c r="R58" i="9"/>
  <c r="S58" i="9"/>
  <c r="Q59" i="9"/>
  <c r="R59" i="9"/>
  <c r="S59" i="9"/>
  <c r="T59" i="9"/>
  <c r="R60" i="9"/>
  <c r="S60" i="9"/>
  <c r="T60" i="9"/>
  <c r="R61" i="9"/>
  <c r="S61" i="9"/>
  <c r="T61" i="9"/>
  <c r="P62" i="9"/>
  <c r="Q62" i="9"/>
  <c r="R62" i="9"/>
  <c r="Q63" i="9"/>
  <c r="R63" i="9"/>
  <c r="S63" i="9"/>
  <c r="T63" i="9"/>
  <c r="Q64" i="9"/>
  <c r="R64" i="9"/>
  <c r="S64" i="9"/>
  <c r="T64" i="9"/>
  <c r="Q65" i="9"/>
  <c r="R65" i="9"/>
  <c r="S65" i="9"/>
  <c r="T65" i="9"/>
  <c r="P66" i="9"/>
  <c r="Q66" i="9"/>
  <c r="R66" i="9"/>
  <c r="S66" i="9"/>
  <c r="T66" i="9"/>
  <c r="Q67" i="9"/>
  <c r="R67" i="9"/>
  <c r="S67" i="9"/>
  <c r="T67" i="9"/>
  <c r="Q68" i="9"/>
  <c r="R68" i="9"/>
  <c r="S68" i="9"/>
  <c r="T68" i="9"/>
  <c r="Q69" i="9"/>
  <c r="R69" i="9"/>
  <c r="S69" i="9"/>
  <c r="T69" i="9"/>
  <c r="P70" i="9"/>
  <c r="Q70" i="9"/>
  <c r="R70" i="9"/>
  <c r="T70" i="9"/>
  <c r="Q71" i="9"/>
  <c r="R71" i="9"/>
  <c r="S71" i="9"/>
  <c r="T71" i="9"/>
  <c r="Q72" i="9"/>
  <c r="R72" i="9"/>
  <c r="S72" i="9"/>
  <c r="T72" i="9"/>
  <c r="Q73" i="9"/>
  <c r="R73" i="9"/>
  <c r="S73" i="9"/>
  <c r="T73" i="9"/>
  <c r="Q74" i="9"/>
  <c r="R74" i="9"/>
  <c r="S74" i="9"/>
  <c r="T74" i="9"/>
  <c r="Q75" i="9"/>
  <c r="R75" i="9"/>
  <c r="S75" i="9"/>
  <c r="T75" i="9"/>
  <c r="Q79" i="9"/>
  <c r="R79" i="9"/>
  <c r="S79" i="9"/>
  <c r="T79" i="9"/>
  <c r="P59" i="9"/>
  <c r="Q83" i="9"/>
  <c r="S83" i="9"/>
  <c r="T83" i="9"/>
  <c r="Q84" i="9"/>
  <c r="R84" i="9"/>
  <c r="S84" i="9"/>
  <c r="T84" i="9"/>
  <c r="P83" i="9"/>
  <c r="Q87" i="9"/>
  <c r="R87" i="9"/>
  <c r="S87" i="9"/>
  <c r="T87" i="9"/>
  <c r="Q88" i="9"/>
  <c r="R88" i="9"/>
  <c r="S88" i="9"/>
  <c r="T88" i="9"/>
  <c r="Q89" i="9"/>
  <c r="R89" i="9"/>
  <c r="S89" i="9"/>
  <c r="T89" i="9"/>
  <c r="P90" i="9"/>
  <c r="Q90" i="9"/>
  <c r="R90" i="9"/>
  <c r="S90" i="9"/>
  <c r="T90" i="9"/>
  <c r="Q91" i="9"/>
  <c r="R91" i="9"/>
  <c r="S91" i="9"/>
  <c r="T91" i="9"/>
  <c r="Q92" i="9"/>
  <c r="R92" i="9"/>
  <c r="T92" i="9"/>
  <c r="Q93" i="9"/>
  <c r="R93" i="9"/>
  <c r="S93" i="9"/>
  <c r="T93" i="9"/>
  <c r="P94" i="9"/>
  <c r="R94" i="9"/>
  <c r="S94" i="9"/>
  <c r="T94" i="9"/>
  <c r="Q95" i="9"/>
  <c r="R95" i="9"/>
  <c r="S95" i="9"/>
  <c r="T95" i="9"/>
  <c r="Q96" i="9"/>
  <c r="R96" i="9"/>
  <c r="S96" i="9"/>
  <c r="T96" i="9"/>
  <c r="Q97" i="9"/>
  <c r="R97" i="9"/>
  <c r="S97" i="9"/>
  <c r="T97" i="9"/>
  <c r="P98" i="9"/>
  <c r="Q98" i="9"/>
  <c r="S98" i="9"/>
  <c r="T98" i="9"/>
  <c r="Q99" i="9"/>
  <c r="R99" i="9"/>
  <c r="S99" i="9"/>
  <c r="T99" i="9"/>
  <c r="Q100" i="9"/>
  <c r="R100" i="9"/>
  <c r="S100" i="9"/>
  <c r="T100" i="9"/>
  <c r="Q101" i="9"/>
  <c r="R101" i="9"/>
  <c r="S101" i="9"/>
  <c r="T101" i="9"/>
  <c r="P102" i="9"/>
  <c r="R102" i="9"/>
  <c r="S102" i="9"/>
  <c r="T102" i="9"/>
  <c r="Q103" i="9"/>
  <c r="R103" i="9"/>
  <c r="S103" i="9"/>
  <c r="T103" i="9"/>
  <c r="Q104" i="9"/>
  <c r="R104" i="9"/>
  <c r="S104" i="9"/>
  <c r="T104" i="9"/>
  <c r="R105" i="9"/>
  <c r="P106" i="9"/>
  <c r="Q106" i="9"/>
  <c r="R106" i="9"/>
  <c r="S106" i="9"/>
  <c r="T106" i="9"/>
  <c r="Q107" i="9"/>
  <c r="R107" i="9"/>
  <c r="S107" i="9"/>
  <c r="T107" i="9"/>
  <c r="Q110" i="9"/>
  <c r="S110" i="9"/>
  <c r="Q111" i="9"/>
  <c r="R111" i="9"/>
  <c r="S111" i="9"/>
  <c r="T111" i="9"/>
  <c r="Q112" i="9"/>
  <c r="R112" i="9"/>
  <c r="S112" i="9"/>
  <c r="T112" i="9"/>
  <c r="Q113" i="9"/>
  <c r="R113" i="9"/>
  <c r="S113" i="9"/>
  <c r="T113" i="9"/>
  <c r="Q115" i="9"/>
  <c r="R115" i="9"/>
  <c r="S115" i="9"/>
  <c r="T115" i="9"/>
  <c r="P111" i="9"/>
  <c r="P115" i="9" l="1"/>
  <c r="P110" i="9"/>
  <c r="P113" i="9"/>
  <c r="P105" i="9"/>
  <c r="P101" i="9"/>
  <c r="P97" i="9"/>
  <c r="P89" i="9"/>
  <c r="P73" i="9"/>
  <c r="P69" i="9"/>
  <c r="P65" i="9"/>
  <c r="P61" i="9"/>
  <c r="P112" i="9"/>
  <c r="P104" i="9"/>
  <c r="P100" i="9"/>
  <c r="P96" i="9"/>
  <c r="P92" i="9"/>
  <c r="P88" i="9"/>
  <c r="P84" i="9"/>
  <c r="P79" i="9"/>
  <c r="P72" i="9"/>
  <c r="P68" i="9"/>
  <c r="P64" i="9"/>
  <c r="P60" i="9"/>
  <c r="P107" i="9"/>
  <c r="P103" i="9"/>
  <c r="P99" i="9"/>
  <c r="P95" i="9"/>
  <c r="P91" i="9"/>
  <c r="P75" i="9"/>
  <c r="P71" i="9"/>
  <c r="P67" i="9"/>
  <c r="P63" i="9"/>
  <c r="X117" i="9"/>
  <c r="V117" i="9"/>
  <c r="U117" i="9"/>
  <c r="N117" i="9"/>
  <c r="M117" i="9"/>
  <c r="L117" i="9"/>
  <c r="K117" i="9"/>
  <c r="J117" i="9"/>
  <c r="I117" i="9"/>
  <c r="H117" i="9"/>
  <c r="G117" i="9"/>
  <c r="F117" i="9"/>
  <c r="E117" i="9"/>
  <c r="D117" i="9"/>
  <c r="O117" i="9" l="1"/>
  <c r="P18" i="9" l="1"/>
  <c r="P43" i="9"/>
  <c r="P56" i="9"/>
  <c r="P80" i="9"/>
  <c r="P85" i="9"/>
  <c r="P116" i="9"/>
  <c r="P108" i="9"/>
</calcChain>
</file>

<file path=xl/sharedStrings.xml><?xml version="1.0" encoding="utf-8"?>
<sst xmlns="http://schemas.openxmlformats.org/spreadsheetml/2006/main" count="245" uniqueCount="169">
  <si>
    <t>EQUITY BASED FUNDS</t>
  </si>
  <si>
    <t>Stanbic IBTC Asset Mgt. Limited</t>
  </si>
  <si>
    <t>First City Asset Management Plc</t>
  </si>
  <si>
    <t>Legacy Equity Fund</t>
  </si>
  <si>
    <t>SCM Capital Limited</t>
  </si>
  <si>
    <t>Frontier Fund</t>
  </si>
  <si>
    <t>Chapel Hill Denham Mgt. Limited</t>
  </si>
  <si>
    <t>Paramount Equity Fund</t>
  </si>
  <si>
    <t>United Capital Asset Mgt. Ltd</t>
  </si>
  <si>
    <t>ARM Aggressive Growth Fund</t>
  </si>
  <si>
    <t>Stanbic IBTC Balanced Fund</t>
  </si>
  <si>
    <t>FBN Capital Asset Mgt</t>
  </si>
  <si>
    <t>Meristem Wealth Management Limited</t>
  </si>
  <si>
    <t>Meristem Equity Market Fund</t>
  </si>
  <si>
    <t>Stanbic IBTC Money Market Fund</t>
  </si>
  <si>
    <t>FBN Money Market Fund</t>
  </si>
  <si>
    <t>AIICO Capital Ltd</t>
  </si>
  <si>
    <t>ARM Money Market Fund</t>
  </si>
  <si>
    <t>Meristem Money Market Fund</t>
  </si>
  <si>
    <t>BOND FUNDS</t>
  </si>
  <si>
    <t>Stanbic IBTC Bond Fund</t>
  </si>
  <si>
    <t>Nigeria International Debt Fund</t>
  </si>
  <si>
    <t>FBN Fixed Income Fund</t>
  </si>
  <si>
    <t>FIXED INCOME FUNDS</t>
  </si>
  <si>
    <t>FSDH Asset Management Ltd</t>
  </si>
  <si>
    <t>Coral Income Fund</t>
  </si>
  <si>
    <t>Investment One Funds Management Limited</t>
  </si>
  <si>
    <t>Vantage Guaranteed Income Fund</t>
  </si>
  <si>
    <t>Zenith Asset Management Ltd</t>
  </si>
  <si>
    <t>SFS Capital Nigeria Ltd</t>
  </si>
  <si>
    <t>SFS Fixed Income Fund</t>
  </si>
  <si>
    <t>REAL ESTATE FUNDS</t>
  </si>
  <si>
    <t>Union Homes REITS</t>
  </si>
  <si>
    <t>UPDC Real Estate Investment Fund</t>
  </si>
  <si>
    <t>MIXED FUNDS</t>
  </si>
  <si>
    <t>Women Investment Fund</t>
  </si>
  <si>
    <t>ARM Discovery Fund</t>
  </si>
  <si>
    <t>Zenith Equity Fund</t>
  </si>
  <si>
    <t>FBN Capital Asset Mgt. Limited</t>
  </si>
  <si>
    <t>Afrinvest Equity Fund</t>
  </si>
  <si>
    <t>Alternative Cap. Partners Ltd</t>
  </si>
  <si>
    <t>ACAP Canary Growth Fund</t>
  </si>
  <si>
    <t>Coral Growth Fund</t>
  </si>
  <si>
    <t>Nigeria Energy Sector Fund</t>
  </si>
  <si>
    <t>Vantage Balanced Fund</t>
  </si>
  <si>
    <t>PACAM Balanced Fund</t>
  </si>
  <si>
    <t>Zenith Ethical Fund</t>
  </si>
  <si>
    <t>Lotus Capital Limited</t>
  </si>
  <si>
    <t>Lotus Halal Inv. Fund</t>
  </si>
  <si>
    <t>Stanbic IBTC Ethical Fund</t>
  </si>
  <si>
    <t>ARM Ethical Fund</t>
  </si>
  <si>
    <t>S/NO</t>
  </si>
  <si>
    <t>TOTAL LIABILITIES (N)</t>
  </si>
  <si>
    <t xml:space="preserve">TOTAL VALUE OF INVESTMENT (N)               </t>
  </si>
  <si>
    <t>EQUITIES</t>
  </si>
  <si>
    <t>BONDS</t>
  </si>
  <si>
    <t>REAL ESTATE</t>
  </si>
  <si>
    <t>OTHERS</t>
  </si>
  <si>
    <t>MONEY MARKET</t>
  </si>
  <si>
    <t>Sub Total</t>
  </si>
  <si>
    <t>Grand Total</t>
  </si>
  <si>
    <t xml:space="preserve">ARM Investment Managers Limited </t>
  </si>
  <si>
    <t>FBN Nigeria Smart Beta Equity Fund</t>
  </si>
  <si>
    <t>PAC Asset Management Ltd.</t>
  </si>
  <si>
    <t>Afrinvest Asset Management Ltd.</t>
  </si>
  <si>
    <t>TOTAL EXPENSES (N)</t>
  </si>
  <si>
    <t>EXPENSE RATIO (%)</t>
  </si>
  <si>
    <t>% ON TOTAL</t>
  </si>
  <si>
    <t>ETHICAL FUNDS</t>
  </si>
  <si>
    <t>Stanbic IBTC Conservative Fund (Sub Fund)</t>
  </si>
  <si>
    <t>Stanbic IBTC Absolute Fund (Sub Fund)</t>
  </si>
  <si>
    <t>Stanbic IBTC Aggressive Fund (Sub Fund)</t>
  </si>
  <si>
    <t>Lotus Halal Fixed Income Fund</t>
  </si>
  <si>
    <t>Cordros Asset Management Limited</t>
  </si>
  <si>
    <t>Cordros Money Market Fund</t>
  </si>
  <si>
    <t>PACAM Fixed Income Fund</t>
  </si>
  <si>
    <t>AXA Mansard Investments Limited</t>
  </si>
  <si>
    <t>AXA Mansard Equity Income Fund</t>
  </si>
  <si>
    <t xml:space="preserve"> AXA Mansard Investments Limited </t>
  </si>
  <si>
    <t>PACAM Money Market Fund</t>
  </si>
  <si>
    <t>UNQUOTED EQUITIES</t>
  </si>
  <si>
    <t>Stanbic IBTC Imaan Fund</t>
  </si>
  <si>
    <t>Kedari Investment Fund</t>
  </si>
  <si>
    <t>Abacus Money Market Fund</t>
  </si>
  <si>
    <t>EDC Fund Management</t>
  </si>
  <si>
    <t>EDC Money Market ClassA</t>
  </si>
  <si>
    <t xml:space="preserve">Greenwich Asst Management Ltd </t>
  </si>
  <si>
    <t>Stanbic IBTC Dollar Fund</t>
  </si>
  <si>
    <t>EDC Nigeria Fixed Income Fund</t>
  </si>
  <si>
    <t>Lead Asset Mgt Ltd</t>
  </si>
  <si>
    <t xml:space="preserve">Lead Fixed Income Fund </t>
  </si>
  <si>
    <t>ACAP Income Fund(Fmrl BGL Nubian)</t>
  </si>
  <si>
    <t>Capital Express Assset &amp; Trust Limited</t>
  </si>
  <si>
    <t>Wealth For Women Fund</t>
  </si>
  <si>
    <t>EDC Money Market Class B</t>
  </si>
  <si>
    <t>Chapel Hill Denham Money Market Fund(Frml NGIF)</t>
  </si>
  <si>
    <t>CEAT Fixed Income Fund(Frml BGL Sapphire)</t>
  </si>
  <si>
    <t>AIICO money market fund</t>
  </si>
  <si>
    <t>Coronation Asset Management Limited</t>
  </si>
  <si>
    <t>Coronation Money Market Fund</t>
  </si>
  <si>
    <t>Coronation Fixed Income Fund</t>
  </si>
  <si>
    <t>Greenwich Plus Money Market</t>
  </si>
  <si>
    <t>AIICO Balanced Fund</t>
  </si>
  <si>
    <t>Coronation Balanced Fund</t>
  </si>
  <si>
    <t>Zenith Money Market Fund</t>
  </si>
  <si>
    <t>Zenith Income Fund</t>
  </si>
  <si>
    <t>Cordros Milestone Fune 2023</t>
  </si>
  <si>
    <t>Cordros Milestone Fune 2028</t>
  </si>
  <si>
    <t>Afrinvest Plutus Fund</t>
  </si>
  <si>
    <t>Valualliance Asset Management Limited</t>
  </si>
  <si>
    <t>Valualliance Value Fund</t>
  </si>
  <si>
    <t>Nigeria Entertainment Fund</t>
  </si>
  <si>
    <t>United Capital Bond Fund</t>
  </si>
  <si>
    <t>United Capital Equity Fund</t>
  </si>
  <si>
    <t>United Capital Money Market Fund</t>
  </si>
  <si>
    <t>United Capital Balanced Fund</t>
  </si>
  <si>
    <t>Legacy USD Bond Fund</t>
  </si>
  <si>
    <t>Legacy Debt(formerly Short Maturity) Fund</t>
  </si>
  <si>
    <t xml:space="preserve">Growth and Development Asset Management Limited </t>
  </si>
  <si>
    <t>GDL Money Market Fund</t>
  </si>
  <si>
    <t>Stanbic IBTC Nigerian Equity Fund</t>
  </si>
  <si>
    <t>FBN Nigeria Eurobond (USD) Fund - Retail</t>
  </si>
  <si>
    <t>FBN Nigeria Eurobond (USD) Fund - Institutional</t>
  </si>
  <si>
    <t>Union Trustees Mixed Fund</t>
  </si>
  <si>
    <t>Vantage Dollar Fund</t>
  </si>
  <si>
    <t>Vantage Equity Income Fund</t>
  </si>
  <si>
    <t>Return on Equity (RoE)</t>
  </si>
  <si>
    <t>Net Asset Per Unit</t>
  </si>
  <si>
    <t>FUND MANAGER</t>
  </si>
  <si>
    <t>FUND</t>
  </si>
  <si>
    <t>NUMBER OF UNITS</t>
  </si>
  <si>
    <t>NUMBER OF UNIT HOLDERS</t>
  </si>
  <si>
    <t>AXA Mansard Money Market Fund</t>
  </si>
  <si>
    <t>NET ASSET VALUE  (N)</t>
  </si>
  <si>
    <t>Earnings Per Unit (EPU)</t>
  </si>
  <si>
    <t>BID PRICE (N)</t>
  </si>
  <si>
    <t>OFFER PRICE (N)</t>
  </si>
  <si>
    <t>GROSS ASSET VALUE (N)</t>
  </si>
  <si>
    <t>NET INCOME/LOSS</t>
  </si>
  <si>
    <t>Legacy Money Market Fund</t>
  </si>
  <si>
    <t>Pacam Equity Fund</t>
  </si>
  <si>
    <t>FBN Balanced Fund</t>
  </si>
  <si>
    <t>Pacam Eurobond Fund</t>
  </si>
  <si>
    <t>Stanbic IBTC Shariah Fixed Income Fund</t>
  </si>
  <si>
    <t>Vetiva Fund Managers Limited</t>
  </si>
  <si>
    <t>Vetiva Money Market Fund</t>
  </si>
  <si>
    <t>First Allay Asset Management Limited</t>
  </si>
  <si>
    <t>First Allay Asset Management Money Market Fund</t>
  </si>
  <si>
    <t>Global Asset Management Nig. Ltd</t>
  </si>
  <si>
    <t>Continental Unit Trust Fund (Inactive)</t>
  </si>
  <si>
    <t>FSDH Treasury Bill Fund</t>
  </si>
  <si>
    <t xml:space="preserve"> </t>
  </si>
  <si>
    <t xml:space="preserve">Lead Balanced Fund </t>
  </si>
  <si>
    <t>SFS Real Estate Investment Trust Fund</t>
  </si>
  <si>
    <t>Anchoria Money Market Fund</t>
  </si>
  <si>
    <t>Anchoria Asset Management Limited</t>
  </si>
  <si>
    <t>Anchoria Equity Fund</t>
  </si>
  <si>
    <t>Anchoria Fixed Income Fund</t>
  </si>
  <si>
    <t>42a</t>
  </si>
  <si>
    <t>42b</t>
  </si>
  <si>
    <t>Stanbic IBTC Guaranteed Investment Fund</t>
  </si>
  <si>
    <t>Nigeria Eurobond Fund</t>
  </si>
  <si>
    <t>MONEY MARKET FUNDS</t>
  </si>
  <si>
    <t>SCHEDULE OF REGISTERED UNIT TRUST SCHEMES AS AT 31ST JULY 2020</t>
  </si>
  <si>
    <t>FBN Nigeria Halal Fund</t>
  </si>
  <si>
    <t>Afrinvest Dollar Fund</t>
  </si>
  <si>
    <t>ARM Eurobond Fund</t>
  </si>
  <si>
    <t>ARM Fixed Income Fund</t>
  </si>
  <si>
    <t>Cordros Dollar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</si>
</sst>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Trebuchet MS"/>
      <family val="2"/>
    </font>
    <font>
      <b/>
      <sz val="8"/>
      <color theme="1"/>
      <name val="Trebuchet MS"/>
      <family val="2"/>
    </font>
    <font>
      <sz val="8"/>
      <color theme="1"/>
      <name val="Trebuchet MS"/>
      <family val="2"/>
    </font>
    <font>
      <b/>
      <sz val="26"/>
      <color rgb="FFFF0000"/>
      <name val="Trebuchet MS"/>
      <family val="2"/>
    </font>
    <font>
      <i/>
      <sz val="8"/>
      <color theme="1"/>
      <name val="Arial Narrow"/>
      <family val="2"/>
    </font>
    <font>
      <i/>
      <sz val="8"/>
      <color theme="1"/>
      <name val="Californian FB"/>
      <family val="1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8"/>
      <color theme="1"/>
      <name val="Arial Narrow"/>
      <family val="2"/>
    </font>
    <font>
      <sz val="11"/>
      <name val="Calibri"/>
      <family val="2"/>
      <scheme val="minor"/>
    </font>
    <font>
      <sz val="8"/>
      <color rgb="FFFF0000"/>
      <name val="Trebuchet MS"/>
      <family val="2"/>
    </font>
    <font>
      <b/>
      <sz val="8"/>
      <name val="Trebuchet MS"/>
      <family val="2"/>
    </font>
    <font>
      <b/>
      <sz val="8"/>
      <color rgb="FFFF0000"/>
      <name val="Trebuchet MS"/>
      <family val="2"/>
    </font>
    <font>
      <b/>
      <sz val="10"/>
      <name val="Trebuchet MS"/>
      <family val="2"/>
    </font>
    <font>
      <b/>
      <sz val="10"/>
      <color theme="1"/>
      <name val="Trebuchet MS"/>
      <family val="2"/>
    </font>
    <font>
      <sz val="10"/>
      <name val="Arial"/>
      <family val="2"/>
    </font>
    <font>
      <sz val="8"/>
      <color rgb="FF000000"/>
      <name val="Trebuchet MS"/>
      <family val="2"/>
    </font>
    <font>
      <sz val="7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7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43" fontId="18" fillId="0" borderId="0" applyFont="0" applyFill="0" applyBorder="0" applyAlignment="0" applyProtection="0"/>
  </cellStyleXfs>
  <cellXfs count="141">
    <xf numFmtId="0" fontId="0" fillId="0" borderId="0" xfId="0"/>
    <xf numFmtId="43" fontId="4" fillId="0" borderId="1" xfId="1" applyFont="1" applyBorder="1"/>
    <xf numFmtId="43" fontId="4" fillId="3" borderId="1" xfId="1" applyFont="1" applyFill="1" applyBorder="1"/>
    <xf numFmtId="43" fontId="4" fillId="5" borderId="1" xfId="1" applyFont="1" applyFill="1" applyBorder="1"/>
    <xf numFmtId="43" fontId="2" fillId="0" borderId="1" xfId="1" applyFont="1" applyBorder="1"/>
    <xf numFmtId="43" fontId="2" fillId="3" borderId="1" xfId="1" applyFont="1" applyFill="1" applyBorder="1"/>
    <xf numFmtId="43" fontId="4" fillId="0" borderId="1" xfId="1" applyFont="1" applyBorder="1" applyAlignment="1">
      <alignment wrapText="1"/>
    </xf>
    <xf numFmtId="43" fontId="3" fillId="5" borderId="1" xfId="1" applyFont="1" applyFill="1" applyBorder="1"/>
    <xf numFmtId="43" fontId="3" fillId="0" borderId="1" xfId="1" applyFont="1" applyBorder="1"/>
    <xf numFmtId="10" fontId="4" fillId="7" borderId="1" xfId="2" applyNumberFormat="1" applyFont="1" applyFill="1" applyBorder="1"/>
    <xf numFmtId="10" fontId="3" fillId="7" borderId="1" xfId="2" applyNumberFormat="1" applyFont="1" applyFill="1" applyBorder="1"/>
    <xf numFmtId="0" fontId="6" fillId="0" borderId="0" xfId="0" applyFont="1" applyBorder="1"/>
    <xf numFmtId="0" fontId="7" fillId="0" borderId="0" xfId="0" applyFont="1" applyBorder="1" applyAlignment="1">
      <alignment horizontal="left"/>
    </xf>
    <xf numFmtId="0" fontId="7" fillId="0" borderId="0" xfId="0" applyFont="1" applyBorder="1"/>
    <xf numFmtId="10" fontId="4" fillId="4" borderId="1" xfId="2" applyNumberFormat="1" applyFont="1" applyFill="1" applyBorder="1" applyAlignment="1">
      <alignment horizontal="right" vertical="center"/>
    </xf>
    <xf numFmtId="0" fontId="8" fillId="0" borderId="0" xfId="0" applyFont="1"/>
    <xf numFmtId="43" fontId="4" fillId="0" borderId="1" xfId="1" applyFont="1" applyFill="1" applyBorder="1"/>
    <xf numFmtId="0" fontId="0" fillId="2" borderId="0" xfId="0" applyFill="1" applyBorder="1"/>
    <xf numFmtId="43" fontId="4" fillId="2" borderId="0" xfId="1" applyFont="1" applyFill="1" applyBorder="1"/>
    <xf numFmtId="4" fontId="0" fillId="0" borderId="0" xfId="0" applyNumberFormat="1"/>
    <xf numFmtId="4" fontId="4" fillId="0" borderId="1" xfId="0" applyNumberFormat="1" applyFont="1" applyBorder="1"/>
    <xf numFmtId="10" fontId="2" fillId="7" borderId="1" xfId="2" applyNumberFormat="1" applyFont="1" applyFill="1" applyBorder="1"/>
    <xf numFmtId="43" fontId="2" fillId="5" borderId="1" xfId="1" applyFont="1" applyFill="1" applyBorder="1"/>
    <xf numFmtId="0" fontId="4" fillId="0" borderId="1" xfId="0" applyFont="1" applyBorder="1"/>
    <xf numFmtId="43" fontId="4" fillId="0" borderId="0" xfId="1" applyFont="1" applyBorder="1"/>
    <xf numFmtId="43" fontId="0" fillId="0" borderId="0" xfId="1" applyFont="1"/>
    <xf numFmtId="43" fontId="0" fillId="0" borderId="0" xfId="0" applyNumberFormat="1"/>
    <xf numFmtId="43" fontId="3" fillId="0" borderId="0" xfId="1" applyFont="1" applyBorder="1"/>
    <xf numFmtId="0" fontId="11" fillId="0" borderId="0" xfId="0" applyFont="1" applyBorder="1"/>
    <xf numFmtId="43" fontId="2" fillId="0" borderId="1" xfId="1" applyFont="1" applyBorder="1" applyAlignment="1">
      <alignment wrapText="1"/>
    </xf>
    <xf numFmtId="164" fontId="0" fillId="0" borderId="0" xfId="0" applyNumberFormat="1"/>
    <xf numFmtId="10" fontId="2" fillId="4" borderId="1" xfId="2" applyNumberFormat="1" applyFont="1" applyFill="1" applyBorder="1" applyAlignment="1">
      <alignment horizontal="right" vertical="center"/>
    </xf>
    <xf numFmtId="0" fontId="12" fillId="0" borderId="0" xfId="0" applyFont="1"/>
    <xf numFmtId="0" fontId="0" fillId="0" borderId="0" xfId="0" applyBorder="1"/>
    <xf numFmtId="43" fontId="4" fillId="2" borderId="1" xfId="1" applyFont="1" applyFill="1" applyBorder="1"/>
    <xf numFmtId="43" fontId="4" fillId="4" borderId="1" xfId="1" applyFont="1" applyFill="1" applyBorder="1" applyAlignment="1">
      <alignment horizontal="right" vertical="center"/>
    </xf>
    <xf numFmtId="10" fontId="15" fillId="7" borderId="1" xfId="2" applyNumberFormat="1" applyFont="1" applyFill="1" applyBorder="1"/>
    <xf numFmtId="165" fontId="4" fillId="0" borderId="1" xfId="1" applyNumberFormat="1" applyFont="1" applyBorder="1"/>
    <xf numFmtId="165" fontId="4" fillId="0" borderId="1" xfId="1" quotePrefix="1" applyNumberFormat="1" applyFont="1" applyBorder="1" applyAlignment="1">
      <alignment horizontal="center" wrapText="1"/>
    </xf>
    <xf numFmtId="165" fontId="2" fillId="0" borderId="1" xfId="1" applyNumberFormat="1" applyFont="1" applyBorder="1"/>
    <xf numFmtId="43" fontId="4" fillId="8" borderId="1" xfId="1" applyFont="1" applyFill="1" applyBorder="1"/>
    <xf numFmtId="4" fontId="4" fillId="8" borderId="1" xfId="0" applyNumberFormat="1" applyFont="1" applyFill="1" applyBorder="1"/>
    <xf numFmtId="43" fontId="2" fillId="8" borderId="1" xfId="1" applyFont="1" applyFill="1" applyBorder="1"/>
    <xf numFmtId="43" fontId="13" fillId="2" borderId="1" xfId="1" applyFont="1" applyFill="1" applyBorder="1"/>
    <xf numFmtId="165" fontId="13" fillId="2" borderId="1" xfId="1" applyNumberFormat="1" applyFont="1" applyFill="1" applyBorder="1"/>
    <xf numFmtId="43" fontId="2" fillId="2" borderId="1" xfId="1" applyFont="1" applyFill="1" applyBorder="1"/>
    <xf numFmtId="43" fontId="14" fillId="0" borderId="1" xfId="1" applyFont="1" applyBorder="1" applyAlignment="1">
      <alignment horizontal="right"/>
    </xf>
    <xf numFmtId="43" fontId="4" fillId="0" borderId="1" xfId="1" applyNumberFormat="1" applyFont="1" applyBorder="1"/>
    <xf numFmtId="165" fontId="4" fillId="2" borderId="1" xfId="1" applyNumberFormat="1" applyFont="1" applyFill="1" applyBorder="1"/>
    <xf numFmtId="0" fontId="0" fillId="2" borderId="0" xfId="0" applyFill="1"/>
    <xf numFmtId="43" fontId="2" fillId="4" borderId="1" xfId="1" applyFont="1" applyFill="1" applyBorder="1" applyAlignment="1">
      <alignment horizontal="right" vertical="center"/>
    </xf>
    <xf numFmtId="4" fontId="4" fillId="2" borderId="1" xfId="0" applyNumberFormat="1" applyFont="1" applyFill="1" applyBorder="1"/>
    <xf numFmtId="2" fontId="4" fillId="2" borderId="1" xfId="0" applyNumberFormat="1" applyFont="1" applyFill="1" applyBorder="1"/>
    <xf numFmtId="0" fontId="4" fillId="2" borderId="1" xfId="0" applyFont="1" applyFill="1" applyBorder="1"/>
    <xf numFmtId="165" fontId="4" fillId="2" borderId="1" xfId="0" applyNumberFormat="1" applyFont="1" applyFill="1" applyBorder="1"/>
    <xf numFmtId="0" fontId="14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vertical="top" wrapText="1"/>
    </xf>
    <xf numFmtId="0" fontId="2" fillId="0" borderId="1" xfId="0" applyFont="1" applyBorder="1"/>
    <xf numFmtId="165" fontId="4" fillId="0" borderId="1" xfId="0" applyNumberFormat="1" applyFont="1" applyBorder="1"/>
    <xf numFmtId="164" fontId="4" fillId="0" borderId="1" xfId="0" applyNumberFormat="1" applyFont="1" applyBorder="1"/>
    <xf numFmtId="4" fontId="4" fillId="2" borderId="1" xfId="0" applyNumberFormat="1" applyFont="1" applyFill="1" applyBorder="1" applyAlignment="1">
      <alignment horizontal="right"/>
    </xf>
    <xf numFmtId="0" fontId="0" fillId="2" borderId="0" xfId="0" applyFont="1" applyFill="1" applyBorder="1"/>
    <xf numFmtId="0" fontId="0" fillId="0" borderId="0" xfId="0" applyFont="1"/>
    <xf numFmtId="0" fontId="0" fillId="2" borderId="0" xfId="0" applyFont="1" applyFill="1"/>
    <xf numFmtId="43" fontId="4" fillId="0" borderId="4" xfId="1" applyFont="1" applyBorder="1"/>
    <xf numFmtId="43" fontId="4" fillId="0" borderId="4" xfId="1" applyFont="1" applyBorder="1" applyAlignment="1">
      <alignment wrapText="1"/>
    </xf>
    <xf numFmtId="43" fontId="4" fillId="8" borderId="1" xfId="1" applyFont="1" applyFill="1" applyBorder="1" applyAlignment="1">
      <alignment horizontal="right"/>
    </xf>
    <xf numFmtId="43" fontId="4" fillId="5" borderId="1" xfId="1" applyFont="1" applyFill="1" applyBorder="1" applyAlignment="1">
      <alignment horizontal="right"/>
    </xf>
    <xf numFmtId="43" fontId="3" fillId="0" borderId="1" xfId="1" applyFont="1" applyBorder="1" applyAlignment="1">
      <alignment wrapText="1"/>
    </xf>
    <xf numFmtId="43" fontId="3" fillId="0" borderId="1" xfId="1" applyFont="1" applyBorder="1" applyAlignment="1">
      <alignment vertical="top" wrapText="1"/>
    </xf>
    <xf numFmtId="43" fontId="3" fillId="3" borderId="1" xfId="1" applyFont="1" applyFill="1" applyBorder="1" applyAlignment="1">
      <alignment wrapText="1"/>
    </xf>
    <xf numFmtId="43" fontId="3" fillId="3" borderId="1" xfId="1" applyFont="1" applyFill="1" applyBorder="1"/>
    <xf numFmtId="43" fontId="2" fillId="2" borderId="1" xfId="1" applyFont="1" applyFill="1" applyBorder="1" applyAlignment="1">
      <alignment wrapText="1"/>
    </xf>
    <xf numFmtId="43" fontId="4" fillId="2" borderId="1" xfId="1" applyFont="1" applyFill="1" applyBorder="1" applyAlignment="1">
      <alignment wrapText="1"/>
    </xf>
    <xf numFmtId="43" fontId="2" fillId="0" borderId="1" xfId="1" applyFon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2" fontId="4" fillId="0" borderId="1" xfId="0" applyNumberFormat="1" applyFont="1" applyBorder="1"/>
    <xf numFmtId="3" fontId="0" fillId="0" borderId="0" xfId="0" applyNumberFormat="1"/>
    <xf numFmtId="43" fontId="13" fillId="8" borderId="1" xfId="1" applyFont="1" applyFill="1" applyBorder="1"/>
    <xf numFmtId="43" fontId="13" fillId="5" borderId="1" xfId="1" applyFont="1" applyFill="1" applyBorder="1"/>
    <xf numFmtId="10" fontId="13" fillId="7" borderId="1" xfId="2" applyNumberFormat="1" applyFont="1" applyFill="1" applyBorder="1"/>
    <xf numFmtId="10" fontId="13" fillId="4" borderId="1" xfId="2" applyNumberFormat="1" applyFont="1" applyFill="1" applyBorder="1" applyAlignment="1">
      <alignment horizontal="right" vertical="center"/>
    </xf>
    <xf numFmtId="43" fontId="13" fillId="2" borderId="4" xfId="1" applyFont="1" applyFill="1" applyBorder="1"/>
    <xf numFmtId="0" fontId="16" fillId="4" borderId="1" xfId="0" applyFont="1" applyFill="1" applyBorder="1" applyAlignment="1">
      <alignment horizontal="center" vertical="top" wrapText="1"/>
    </xf>
    <xf numFmtId="0" fontId="17" fillId="3" borderId="1" xfId="0" applyFont="1" applyFill="1" applyBorder="1" applyAlignment="1">
      <alignment vertical="top" wrapText="1"/>
    </xf>
    <xf numFmtId="0" fontId="0" fillId="0" borderId="1" xfId="0" applyBorder="1"/>
    <xf numFmtId="0" fontId="16" fillId="4" borderId="6" xfId="0" applyFont="1" applyFill="1" applyBorder="1" applyAlignment="1">
      <alignment horizontal="center" vertical="top" wrapText="1"/>
    </xf>
    <xf numFmtId="0" fontId="16" fillId="4" borderId="4" xfId="0" applyFont="1" applyFill="1" applyBorder="1" applyAlignment="1">
      <alignment horizontal="center" vertical="top" wrapText="1"/>
    </xf>
    <xf numFmtId="0" fontId="0" fillId="3" borderId="6" xfId="0" applyFill="1" applyBorder="1"/>
    <xf numFmtId="0" fontId="17" fillId="3" borderId="4" xfId="0" applyFont="1" applyFill="1" applyBorder="1" applyAlignment="1">
      <alignment vertical="top" wrapText="1"/>
    </xf>
    <xf numFmtId="165" fontId="4" fillId="0" borderId="6" xfId="1" applyNumberFormat="1" applyFont="1" applyBorder="1" applyAlignment="1">
      <alignment horizontal="center" wrapText="1"/>
    </xf>
    <xf numFmtId="4" fontId="4" fillId="0" borderId="4" xfId="0" applyNumberFormat="1" applyFont="1" applyBorder="1"/>
    <xf numFmtId="165" fontId="4" fillId="2" borderId="6" xfId="1" applyNumberFormat="1" applyFont="1" applyFill="1" applyBorder="1" applyAlignment="1">
      <alignment horizontal="center" wrapText="1"/>
    </xf>
    <xf numFmtId="43" fontId="4" fillId="2" borderId="4" xfId="1" applyFont="1" applyFill="1" applyBorder="1"/>
    <xf numFmtId="165" fontId="2" fillId="0" borderId="6" xfId="1" applyNumberFormat="1" applyFont="1" applyBorder="1" applyAlignment="1">
      <alignment horizontal="center" wrapText="1"/>
    </xf>
    <xf numFmtId="165" fontId="4" fillId="0" borderId="4" xfId="1" applyNumberFormat="1" applyFont="1" applyBorder="1"/>
    <xf numFmtId="165" fontId="3" fillId="0" borderId="6" xfId="1" applyNumberFormat="1" applyFont="1" applyBorder="1" applyAlignment="1">
      <alignment horizontal="center" wrapText="1"/>
    </xf>
    <xf numFmtId="43" fontId="2" fillId="2" borderId="4" xfId="1" applyFont="1" applyFill="1" applyBorder="1"/>
    <xf numFmtId="165" fontId="3" fillId="0" borderId="6" xfId="1" applyNumberFormat="1" applyFont="1" applyBorder="1" applyAlignment="1">
      <alignment horizontal="center"/>
    </xf>
    <xf numFmtId="0" fontId="3" fillId="3" borderId="6" xfId="0" applyFont="1" applyFill="1" applyBorder="1"/>
    <xf numFmtId="0" fontId="3" fillId="3" borderId="4" xfId="0" applyFont="1" applyFill="1" applyBorder="1" applyAlignment="1">
      <alignment vertical="top" wrapText="1"/>
    </xf>
    <xf numFmtId="165" fontId="4" fillId="2" borderId="4" xfId="1" applyNumberFormat="1" applyFont="1" applyFill="1" applyBorder="1"/>
    <xf numFmtId="43" fontId="2" fillId="0" borderId="4" xfId="1" applyFont="1" applyBorder="1"/>
    <xf numFmtId="165" fontId="3" fillId="3" borderId="6" xfId="1" applyNumberFormat="1" applyFont="1" applyFill="1" applyBorder="1" applyAlignment="1">
      <alignment horizontal="center" wrapText="1"/>
    </xf>
    <xf numFmtId="43" fontId="4" fillId="3" borderId="4" xfId="1" applyFont="1" applyFill="1" applyBorder="1"/>
    <xf numFmtId="165" fontId="4" fillId="0" borderId="6" xfId="1" applyNumberFormat="1" applyFont="1" applyBorder="1" applyAlignment="1">
      <alignment horizontal="right" wrapText="1"/>
    </xf>
    <xf numFmtId="165" fontId="4" fillId="2" borderId="6" xfId="1" applyNumberFormat="1" applyFont="1" applyFill="1" applyBorder="1" applyAlignment="1">
      <alignment horizontal="right" wrapText="1"/>
    </xf>
    <xf numFmtId="43" fontId="4" fillId="0" borderId="4" xfId="1" quotePrefix="1" applyFont="1" applyBorder="1" applyAlignment="1">
      <alignment horizontal="center" wrapText="1"/>
    </xf>
    <xf numFmtId="43" fontId="4" fillId="2" borderId="4" xfId="1" applyFont="1" applyFill="1" applyBorder="1" applyAlignment="1">
      <alignment horizontal="right"/>
    </xf>
    <xf numFmtId="43" fontId="4" fillId="0" borderId="4" xfId="1" applyFont="1" applyBorder="1" applyAlignment="1">
      <alignment horizontal="right"/>
    </xf>
    <xf numFmtId="165" fontId="3" fillId="3" borderId="6" xfId="1" applyNumberFormat="1" applyFont="1" applyFill="1" applyBorder="1"/>
    <xf numFmtId="3" fontId="4" fillId="0" borderId="4" xfId="0" applyNumberFormat="1" applyFont="1" applyBorder="1"/>
    <xf numFmtId="165" fontId="3" fillId="6" borderId="7" xfId="1" applyNumberFormat="1" applyFont="1" applyFill="1" applyBorder="1" applyAlignment="1">
      <alignment horizontal="center" wrapText="1"/>
    </xf>
    <xf numFmtId="43" fontId="3" fillId="6" borderId="8" xfId="1" applyFont="1" applyFill="1" applyBorder="1" applyAlignment="1">
      <alignment wrapText="1"/>
    </xf>
    <xf numFmtId="43" fontId="14" fillId="6" borderId="8" xfId="1" applyFont="1" applyFill="1" applyBorder="1" applyAlignment="1">
      <alignment horizontal="right"/>
    </xf>
    <xf numFmtId="43" fontId="3" fillId="6" borderId="8" xfId="1" applyFont="1" applyFill="1" applyBorder="1"/>
    <xf numFmtId="43" fontId="3" fillId="5" borderId="8" xfId="1" applyFont="1" applyFill="1" applyBorder="1"/>
    <xf numFmtId="10" fontId="3" fillId="7" borderId="8" xfId="2" applyNumberFormat="1" applyFont="1" applyFill="1" applyBorder="1"/>
    <xf numFmtId="10" fontId="4" fillId="4" borderId="8" xfId="2" applyNumberFormat="1" applyFont="1" applyFill="1" applyBorder="1" applyAlignment="1">
      <alignment horizontal="right" vertical="center"/>
    </xf>
    <xf numFmtId="43" fontId="4" fillId="4" borderId="8" xfId="1" applyFont="1" applyFill="1" applyBorder="1" applyAlignment="1">
      <alignment horizontal="right" vertical="center"/>
    </xf>
    <xf numFmtId="43" fontId="3" fillId="6" borderId="9" xfId="1" applyFont="1" applyFill="1" applyBorder="1"/>
    <xf numFmtId="3" fontId="4" fillId="0" borderId="1" xfId="0" applyNumberFormat="1" applyFont="1" applyBorder="1"/>
    <xf numFmtId="4" fontId="4" fillId="0" borderId="0" xfId="0" applyNumberFormat="1" applyFont="1"/>
    <xf numFmtId="43" fontId="4" fillId="0" borderId="10" xfId="1" applyFont="1" applyFill="1" applyBorder="1"/>
    <xf numFmtId="4" fontId="19" fillId="0" borderId="1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4" fontId="19" fillId="0" borderId="1" xfId="0" applyNumberFormat="1" applyFont="1" applyBorder="1"/>
    <xf numFmtId="4" fontId="4" fillId="5" borderId="0" xfId="0" applyNumberFormat="1" applyFont="1" applyFill="1"/>
    <xf numFmtId="4" fontId="20" fillId="0" borderId="0" xfId="0" applyNumberFormat="1" applyFont="1"/>
    <xf numFmtId="0" fontId="4" fillId="0" borderId="0" xfId="0" applyFont="1"/>
    <xf numFmtId="4" fontId="3" fillId="0" borderId="0" xfId="0" applyNumberFormat="1" applyFont="1"/>
    <xf numFmtId="43" fontId="4" fillId="0" borderId="0" xfId="1" applyFont="1"/>
    <xf numFmtId="43" fontId="3" fillId="2" borderId="1" xfId="1" applyFont="1" applyFill="1" applyBorder="1"/>
    <xf numFmtId="43" fontId="13" fillId="2" borderId="1" xfId="1" applyFont="1" applyFill="1" applyBorder="1" applyAlignment="1">
      <alignment vertical="center" wrapText="1"/>
    </xf>
    <xf numFmtId="4" fontId="2" fillId="5" borderId="1" xfId="0" applyNumberFormat="1" applyFont="1" applyFill="1" applyBorder="1"/>
    <xf numFmtId="43" fontId="2" fillId="2" borderId="1" xfId="1" applyFont="1" applyFill="1" applyBorder="1" applyAlignment="1">
      <alignment vertical="top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3" fontId="21" fillId="0" borderId="0" xfId="0" applyNumberFormat="1" applyFont="1"/>
    <xf numFmtId="4" fontId="22" fillId="0" borderId="0" xfId="0" applyNumberFormat="1" applyFont="1"/>
  </cellXfs>
  <cellStyles count="172">
    <cellStyle name="Comma" xfId="1" builtinId="3"/>
    <cellStyle name="Comma 2 3" xfId="17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3"/>
  <sheetViews>
    <sheetView tabSelected="1" zoomScaleNormal="100" workbookViewId="0">
      <pane ySplit="2" topLeftCell="A3" activePane="bottomLeft" state="frozen"/>
      <selection pane="bottomLeft" sqref="A1:X1"/>
    </sheetView>
  </sheetViews>
  <sheetFormatPr defaultColWidth="8.85546875" defaultRowHeight="15" x14ac:dyDescent="0.25"/>
  <cols>
    <col min="1" max="1" width="6.5703125" customWidth="1"/>
    <col min="2" max="2" width="44.42578125" customWidth="1"/>
    <col min="3" max="3" width="37.85546875" customWidth="1"/>
    <col min="4" max="4" width="18.85546875" customWidth="1"/>
    <col min="5" max="5" width="16.85546875" customWidth="1"/>
    <col min="6" max="6" width="18.85546875" customWidth="1"/>
    <col min="7" max="7" width="18.42578125" customWidth="1"/>
    <col min="8" max="8" width="18.5703125" customWidth="1"/>
    <col min="9" max="9" width="18" customWidth="1"/>
    <col min="10" max="10" width="19.28515625" customWidth="1"/>
    <col min="11" max="11" width="20.28515625" customWidth="1"/>
    <col min="12" max="12" width="18.140625" customWidth="1"/>
    <col min="13" max="13" width="19.5703125" customWidth="1"/>
    <col min="14" max="14" width="18.140625" customWidth="1"/>
    <col min="15" max="15" width="20.140625" customWidth="1"/>
    <col min="16" max="16" width="10.5703125" customWidth="1"/>
    <col min="17" max="17" width="11" customWidth="1"/>
    <col min="18" max="18" width="12.140625" customWidth="1"/>
    <col min="19" max="19" width="11.85546875" customWidth="1"/>
    <col min="20" max="20" width="11" customWidth="1"/>
    <col min="21" max="21" width="13.5703125" customWidth="1"/>
    <col min="22" max="22" width="12.42578125" customWidth="1"/>
    <col min="23" max="23" width="17" customWidth="1"/>
    <col min="24" max="24" width="18.42578125" customWidth="1"/>
    <col min="25" max="25" width="18.140625" customWidth="1"/>
    <col min="26" max="26" width="18.5703125" customWidth="1"/>
  </cols>
  <sheetData>
    <row r="1" spans="1:25" ht="33.75" x14ac:dyDescent="0.5">
      <c r="A1" s="136" t="s">
        <v>163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8"/>
    </row>
    <row r="2" spans="1:25" ht="54" customHeight="1" x14ac:dyDescent="0.25">
      <c r="A2" s="86" t="s">
        <v>51</v>
      </c>
      <c r="B2" s="83" t="s">
        <v>128</v>
      </c>
      <c r="C2" s="83" t="s">
        <v>129</v>
      </c>
      <c r="D2" s="83" t="s">
        <v>54</v>
      </c>
      <c r="E2" s="83" t="s">
        <v>80</v>
      </c>
      <c r="F2" s="83" t="s">
        <v>58</v>
      </c>
      <c r="G2" s="83" t="s">
        <v>55</v>
      </c>
      <c r="H2" s="83" t="s">
        <v>56</v>
      </c>
      <c r="I2" s="83" t="s">
        <v>57</v>
      </c>
      <c r="J2" s="83" t="s">
        <v>53</v>
      </c>
      <c r="K2" s="83" t="s">
        <v>65</v>
      </c>
      <c r="L2" s="83" t="s">
        <v>138</v>
      </c>
      <c r="M2" s="83" t="s">
        <v>137</v>
      </c>
      <c r="N2" s="83" t="s">
        <v>52</v>
      </c>
      <c r="O2" s="83" t="s">
        <v>133</v>
      </c>
      <c r="P2" s="83" t="s">
        <v>67</v>
      </c>
      <c r="Q2" s="83" t="s">
        <v>66</v>
      </c>
      <c r="R2" s="83" t="s">
        <v>126</v>
      </c>
      <c r="S2" s="83" t="s">
        <v>127</v>
      </c>
      <c r="T2" s="83" t="s">
        <v>134</v>
      </c>
      <c r="U2" s="83" t="s">
        <v>135</v>
      </c>
      <c r="V2" s="83" t="s">
        <v>136</v>
      </c>
      <c r="W2" s="83" t="s">
        <v>131</v>
      </c>
      <c r="X2" s="87" t="s">
        <v>130</v>
      </c>
      <c r="Y2" s="33"/>
    </row>
    <row r="3" spans="1:25" ht="18" customHeight="1" x14ac:dyDescent="0.25">
      <c r="A3" s="88"/>
      <c r="B3" s="84"/>
      <c r="C3" s="84" t="s">
        <v>0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9"/>
    </row>
    <row r="4" spans="1:25" ht="15.75" x14ac:dyDescent="0.3">
      <c r="A4" s="90">
        <v>1</v>
      </c>
      <c r="B4" s="6" t="s">
        <v>1</v>
      </c>
      <c r="C4" s="29" t="s">
        <v>120</v>
      </c>
      <c r="D4" s="1">
        <v>3363361452.9000001</v>
      </c>
      <c r="E4" s="1"/>
      <c r="F4" s="1">
        <v>1114035517.54</v>
      </c>
      <c r="G4" s="1">
        <v>52768744.920000002</v>
      </c>
      <c r="H4" s="1"/>
      <c r="I4" s="1"/>
      <c r="J4" s="20">
        <v>4540954066.8800001</v>
      </c>
      <c r="K4" s="20">
        <v>22581168.350000001</v>
      </c>
      <c r="L4" s="41">
        <v>-64587818.009999998</v>
      </c>
      <c r="M4" s="20">
        <v>4767924021.8900003</v>
      </c>
      <c r="N4" s="20">
        <v>27292667.93</v>
      </c>
      <c r="O4" s="3">
        <v>4740631353.96</v>
      </c>
      <c r="P4" s="9">
        <f t="shared" ref="P4:P15" si="0">(O4/$O$18)</f>
        <v>0.44465101226452231</v>
      </c>
      <c r="Q4" s="14">
        <f t="shared" ref="Q4:Q14" si="1">(K4/O4)</f>
        <v>4.7633251067154235E-3</v>
      </c>
      <c r="R4" s="14">
        <f>L4/O4</f>
        <v>-1.3624307225671057E-2</v>
      </c>
      <c r="S4" s="35">
        <f>O4/X4</f>
        <v>7554.9888166155497</v>
      </c>
      <c r="T4" s="35">
        <f>L4/X4</f>
        <v>-102.93148872407927</v>
      </c>
      <c r="U4" s="1">
        <v>7500.05</v>
      </c>
      <c r="V4" s="1">
        <v>7593.85</v>
      </c>
      <c r="W4" s="37">
        <v>17197</v>
      </c>
      <c r="X4" s="91">
        <v>627483.56999999995</v>
      </c>
      <c r="Y4" s="24"/>
    </row>
    <row r="5" spans="1:25" ht="15.75" x14ac:dyDescent="0.3">
      <c r="A5" s="90">
        <v>2</v>
      </c>
      <c r="B5" s="1" t="s">
        <v>2</v>
      </c>
      <c r="C5" s="29" t="s">
        <v>3</v>
      </c>
      <c r="D5" s="1">
        <v>390268528.85000002</v>
      </c>
      <c r="E5" s="1"/>
      <c r="F5" s="1">
        <v>116985580.98999999</v>
      </c>
      <c r="G5" s="1"/>
      <c r="H5" s="1"/>
      <c r="I5" s="1"/>
      <c r="J5" s="1">
        <v>552697665.55999994</v>
      </c>
      <c r="K5" s="1">
        <v>726700.72</v>
      </c>
      <c r="L5" s="40">
        <v>346327.67</v>
      </c>
      <c r="M5" s="1">
        <v>552697665.55999994</v>
      </c>
      <c r="N5" s="1">
        <v>726700.71</v>
      </c>
      <c r="O5" s="3">
        <v>551970964.85000002</v>
      </c>
      <c r="P5" s="9">
        <f t="shared" si="0"/>
        <v>5.1772523517602434E-2</v>
      </c>
      <c r="Q5" s="14">
        <f t="shared" si="1"/>
        <v>1.3165560623238277E-3</v>
      </c>
      <c r="R5" s="14">
        <f t="shared" ref="R5:R15" si="2">L5/O5</f>
        <v>6.2743820246797893E-4</v>
      </c>
      <c r="S5" s="35">
        <f t="shared" ref="S5:S15" si="3">O5/X5</f>
        <v>1.1073658362088761</v>
      </c>
      <c r="T5" s="35">
        <f t="shared" ref="T5:T15" si="4">L5/X5</f>
        <v>6.9480362974534758E-4</v>
      </c>
      <c r="U5" s="1">
        <v>1.0900000000000001</v>
      </c>
      <c r="V5" s="23">
        <v>1.1100000000000001</v>
      </c>
      <c r="W5" s="37">
        <v>3732</v>
      </c>
      <c r="X5" s="64">
        <v>498454031</v>
      </c>
      <c r="Y5" s="24"/>
    </row>
    <row r="6" spans="1:25" s="49" customFormat="1" ht="15.75" x14ac:dyDescent="0.3">
      <c r="A6" s="92">
        <v>3</v>
      </c>
      <c r="B6" s="45" t="s">
        <v>4</v>
      </c>
      <c r="C6" s="72" t="s">
        <v>5</v>
      </c>
      <c r="D6" s="51">
        <v>104182370.59999999</v>
      </c>
      <c r="E6" s="51"/>
      <c r="F6" s="60">
        <v>101398961.59</v>
      </c>
      <c r="G6" s="34"/>
      <c r="H6" s="34"/>
      <c r="I6" s="34"/>
      <c r="J6" s="34">
        <v>236675210.97999999</v>
      </c>
      <c r="K6" s="51">
        <v>553226.42000000004</v>
      </c>
      <c r="L6" s="66">
        <v>-2107001.6800000002</v>
      </c>
      <c r="M6" s="51">
        <v>236675210.97999999</v>
      </c>
      <c r="N6" s="51">
        <v>9507890.6500000004</v>
      </c>
      <c r="O6" s="3">
        <v>227167320.33000001</v>
      </c>
      <c r="P6" s="9">
        <f t="shared" si="0"/>
        <v>2.1307326260198756E-2</v>
      </c>
      <c r="Q6" s="14">
        <f t="shared" si="1"/>
        <v>2.4353257290544365E-3</v>
      </c>
      <c r="R6" s="14">
        <f t="shared" si="2"/>
        <v>-9.2751090999322171E-3</v>
      </c>
      <c r="S6" s="35">
        <f t="shared" si="3"/>
        <v>114.15185100336927</v>
      </c>
      <c r="T6" s="35">
        <f t="shared" si="4"/>
        <v>-1.0587708720154569</v>
      </c>
      <c r="U6" s="52">
        <v>114.15</v>
      </c>
      <c r="V6" s="53">
        <v>116.27</v>
      </c>
      <c r="W6" s="54">
        <v>2473</v>
      </c>
      <c r="X6" s="93">
        <v>1990045</v>
      </c>
      <c r="Y6" s="18"/>
    </row>
    <row r="7" spans="1:25" ht="15.75" x14ac:dyDescent="0.3">
      <c r="A7" s="90">
        <v>4</v>
      </c>
      <c r="B7" s="6" t="s">
        <v>6</v>
      </c>
      <c r="C7" s="29" t="s">
        <v>7</v>
      </c>
      <c r="D7" s="1">
        <v>333680562.81999999</v>
      </c>
      <c r="E7" s="23"/>
      <c r="F7" s="1">
        <v>30896000.57</v>
      </c>
      <c r="G7" s="1"/>
      <c r="H7" s="1"/>
      <c r="I7" s="1"/>
      <c r="J7" s="1">
        <v>378912742.81999999</v>
      </c>
      <c r="K7" s="1">
        <v>665055.03</v>
      </c>
      <c r="L7" s="40">
        <v>921775.64</v>
      </c>
      <c r="M7" s="1">
        <v>378912742.81999999</v>
      </c>
      <c r="N7" s="1">
        <v>1770351.26</v>
      </c>
      <c r="O7" s="3">
        <v>377142391.56</v>
      </c>
      <c r="P7" s="9">
        <f t="shared" si="0"/>
        <v>3.5374348616020186E-2</v>
      </c>
      <c r="Q7" s="14">
        <f t="shared" si="1"/>
        <v>1.7634056655606578E-3</v>
      </c>
      <c r="R7" s="14">
        <f t="shared" si="2"/>
        <v>2.4441050930053129E-3</v>
      </c>
      <c r="S7" s="35">
        <f t="shared" si="3"/>
        <v>11.013721173270136</v>
      </c>
      <c r="T7" s="35">
        <f t="shared" si="4"/>
        <v>2.6918692012529992E-2</v>
      </c>
      <c r="U7" s="1">
        <v>10.95</v>
      </c>
      <c r="V7" s="1">
        <v>11.15</v>
      </c>
      <c r="W7" s="37">
        <v>8866</v>
      </c>
      <c r="X7" s="64">
        <v>34242958</v>
      </c>
      <c r="Y7" s="24"/>
    </row>
    <row r="8" spans="1:25" ht="15.75" x14ac:dyDescent="0.3">
      <c r="A8" s="90">
        <v>5</v>
      </c>
      <c r="B8" s="6" t="s">
        <v>8</v>
      </c>
      <c r="C8" s="29" t="s">
        <v>113</v>
      </c>
      <c r="D8" s="1">
        <v>1020427683</v>
      </c>
      <c r="E8" s="1"/>
      <c r="F8" s="1">
        <v>48316777</v>
      </c>
      <c r="G8" s="1"/>
      <c r="H8" s="1"/>
      <c r="I8" s="1"/>
      <c r="J8" s="1">
        <v>1068744460</v>
      </c>
      <c r="K8" s="139">
        <v>1790507</v>
      </c>
      <c r="L8" s="40">
        <v>-24733340</v>
      </c>
      <c r="M8" s="1">
        <v>1216940411</v>
      </c>
      <c r="N8" s="1">
        <v>108197080.72</v>
      </c>
      <c r="O8" s="3">
        <v>1108743330</v>
      </c>
      <c r="P8" s="9">
        <f t="shared" si="0"/>
        <v>0.10399539791555729</v>
      </c>
      <c r="Q8" s="14">
        <f t="shared" si="1"/>
        <v>1.6148976517405521E-3</v>
      </c>
      <c r="R8" s="14">
        <f t="shared" si="2"/>
        <v>-2.2307543441997528E-2</v>
      </c>
      <c r="S8" s="35">
        <f t="shared" si="3"/>
        <v>0.61412036918053547</v>
      </c>
      <c r="T8" s="35">
        <f t="shared" si="4"/>
        <v>-1.3699516814110354E-2</v>
      </c>
      <c r="U8" s="47">
        <v>0.63290000000000002</v>
      </c>
      <c r="V8" s="47">
        <v>0.65069999999999995</v>
      </c>
      <c r="W8" s="37">
        <v>7002</v>
      </c>
      <c r="X8" s="64">
        <v>1805416960</v>
      </c>
      <c r="Y8" s="24"/>
    </row>
    <row r="9" spans="1:25" ht="15.75" x14ac:dyDescent="0.3">
      <c r="A9" s="90">
        <v>6</v>
      </c>
      <c r="B9" s="23" t="s">
        <v>61</v>
      </c>
      <c r="C9" s="29" t="s">
        <v>9</v>
      </c>
      <c r="D9" s="1">
        <v>1567914100.4100001</v>
      </c>
      <c r="E9" s="1"/>
      <c r="F9" s="1">
        <v>160286750.03999999</v>
      </c>
      <c r="G9" s="1">
        <v>81398396.260000005</v>
      </c>
      <c r="H9" s="1"/>
      <c r="I9" s="1"/>
      <c r="J9" s="1">
        <v>1809599246.71</v>
      </c>
      <c r="K9" s="1">
        <v>5510912.8499999996</v>
      </c>
      <c r="L9" s="40">
        <v>-50555523.130000003</v>
      </c>
      <c r="M9" s="1">
        <v>2136217159</v>
      </c>
      <c r="N9" s="1">
        <v>11214462</v>
      </c>
      <c r="O9" s="3">
        <v>2125002697</v>
      </c>
      <c r="P9" s="9">
        <f t="shared" si="0"/>
        <v>0.19931619434964032</v>
      </c>
      <c r="Q9" s="14">
        <f t="shared" si="1"/>
        <v>2.5933674615002144E-3</v>
      </c>
      <c r="R9" s="14">
        <f t="shared" si="2"/>
        <v>-2.3790804219388718E-2</v>
      </c>
      <c r="S9" s="35">
        <f t="shared" si="3"/>
        <v>14.140809604707844</v>
      </c>
      <c r="T9" s="35">
        <f t="shared" si="4"/>
        <v>-0.33642123280925584</v>
      </c>
      <c r="U9" s="1">
        <v>14.07</v>
      </c>
      <c r="V9" s="1">
        <v>14.49</v>
      </c>
      <c r="W9" s="37">
        <v>12056</v>
      </c>
      <c r="X9" s="64">
        <v>150274472</v>
      </c>
      <c r="Y9" s="24"/>
    </row>
    <row r="10" spans="1:25" ht="15.75" x14ac:dyDescent="0.3">
      <c r="A10" s="94">
        <v>7</v>
      </c>
      <c r="B10" s="29" t="s">
        <v>11</v>
      </c>
      <c r="C10" s="29" t="s">
        <v>62</v>
      </c>
      <c r="D10" s="1">
        <v>166379028.03</v>
      </c>
      <c r="E10" s="1"/>
      <c r="F10" s="1">
        <v>25104277.57</v>
      </c>
      <c r="G10" s="1"/>
      <c r="H10" s="1"/>
      <c r="I10" s="1"/>
      <c r="J10" s="4">
        <v>187282257.97</v>
      </c>
      <c r="K10" s="1">
        <v>826177.88</v>
      </c>
      <c r="L10" s="40">
        <v>5438278.3399999999</v>
      </c>
      <c r="M10" s="1">
        <v>191877892.74000001</v>
      </c>
      <c r="N10" s="1">
        <v>4595634.7699999996</v>
      </c>
      <c r="O10" s="7">
        <v>187282257.97</v>
      </c>
      <c r="P10" s="9">
        <f t="shared" si="0"/>
        <v>1.7566277436017765E-2</v>
      </c>
      <c r="Q10" s="14">
        <f t="shared" si="1"/>
        <v>4.4114049507687067E-3</v>
      </c>
      <c r="R10" s="14">
        <f t="shared" si="2"/>
        <v>2.9037872561698482E-2</v>
      </c>
      <c r="S10" s="35">
        <f t="shared" si="3"/>
        <v>111.4538505627078</v>
      </c>
      <c r="T10" s="35">
        <f t="shared" si="4"/>
        <v>3.236382709150496</v>
      </c>
      <c r="U10" s="1">
        <v>111.45</v>
      </c>
      <c r="V10" s="1">
        <v>113.2</v>
      </c>
      <c r="W10" s="37">
        <v>1377</v>
      </c>
      <c r="X10" s="64">
        <v>1680357</v>
      </c>
      <c r="Y10" s="27"/>
    </row>
    <row r="11" spans="1:25" ht="15.75" x14ac:dyDescent="0.3">
      <c r="A11" s="90">
        <v>8</v>
      </c>
      <c r="B11" s="6" t="s">
        <v>12</v>
      </c>
      <c r="C11" s="29" t="s">
        <v>13</v>
      </c>
      <c r="D11" s="16">
        <v>165139699.5</v>
      </c>
      <c r="E11" s="85"/>
      <c r="F11" s="1">
        <v>42259995.979999997</v>
      </c>
      <c r="G11" s="23"/>
      <c r="H11" s="1"/>
      <c r="I11" s="1"/>
      <c r="J11" s="1">
        <v>210276736.12</v>
      </c>
      <c r="K11" s="1">
        <v>327952.65000000002</v>
      </c>
      <c r="L11" s="40">
        <v>-996632.3</v>
      </c>
      <c r="M11" s="1">
        <v>210276736.12</v>
      </c>
      <c r="N11" s="1">
        <v>770911.02</v>
      </c>
      <c r="O11" s="3">
        <v>209505825.09999999</v>
      </c>
      <c r="P11" s="9">
        <f t="shared" si="0"/>
        <v>1.9650753296438454E-2</v>
      </c>
      <c r="Q11" s="14">
        <f t="shared" si="1"/>
        <v>1.5653629193530239E-3</v>
      </c>
      <c r="R11" s="14">
        <f t="shared" si="2"/>
        <v>-4.7570624803596456E-3</v>
      </c>
      <c r="S11" s="35">
        <f t="shared" si="3"/>
        <v>7.5090818305196372</v>
      </c>
      <c r="T11" s="35">
        <f t="shared" si="4"/>
        <v>-3.572117143791529E-2</v>
      </c>
      <c r="U11" s="1">
        <v>7.3963000000000001</v>
      </c>
      <c r="V11" s="1">
        <v>7.4611000000000001</v>
      </c>
      <c r="W11" s="37">
        <v>121</v>
      </c>
      <c r="X11" s="64">
        <v>27900325.210000001</v>
      </c>
    </row>
    <row r="12" spans="1:25" ht="15.75" x14ac:dyDescent="0.3">
      <c r="A12" s="90">
        <v>9</v>
      </c>
      <c r="B12" s="6" t="s">
        <v>12</v>
      </c>
      <c r="C12" s="4" t="s">
        <v>71</v>
      </c>
      <c r="D12" s="1">
        <v>225734963.81999999</v>
      </c>
      <c r="E12" s="1"/>
      <c r="F12" s="1">
        <v>88614338.489999995</v>
      </c>
      <c r="G12" s="1"/>
      <c r="H12" s="1"/>
      <c r="I12" s="1"/>
      <c r="J12" s="20">
        <v>317495104.64999998</v>
      </c>
      <c r="K12" s="1">
        <v>897670.06</v>
      </c>
      <c r="L12" s="40">
        <v>-9978015.9600000009</v>
      </c>
      <c r="M12" s="20">
        <v>319907975.82999998</v>
      </c>
      <c r="N12" s="122">
        <v>5498725.8099999996</v>
      </c>
      <c r="O12" s="3">
        <v>314409250.01999998</v>
      </c>
      <c r="P12" s="9">
        <f t="shared" si="0"/>
        <v>2.9490247363347686E-2</v>
      </c>
      <c r="Q12" s="14">
        <f t="shared" si="1"/>
        <v>2.8551006687713484E-3</v>
      </c>
      <c r="R12" s="14">
        <f t="shared" si="2"/>
        <v>-3.1735758281174253E-2</v>
      </c>
      <c r="S12" s="35">
        <f t="shared" si="3"/>
        <v>1841.2357445023247</v>
      </c>
      <c r="T12" s="35">
        <f t="shared" si="4"/>
        <v>-58.433012526183695</v>
      </c>
      <c r="U12" s="20">
        <v>1828.03</v>
      </c>
      <c r="V12" s="20">
        <v>1850.68</v>
      </c>
      <c r="W12" s="37">
        <v>23</v>
      </c>
      <c r="X12" s="64">
        <v>170759.91</v>
      </c>
    </row>
    <row r="13" spans="1:25" ht="15.75" x14ac:dyDescent="0.3">
      <c r="A13" s="90">
        <v>10</v>
      </c>
      <c r="B13" s="6" t="s">
        <v>26</v>
      </c>
      <c r="C13" s="45" t="s">
        <v>125</v>
      </c>
      <c r="D13" s="20">
        <v>178117928</v>
      </c>
      <c r="E13" s="1"/>
      <c r="F13" s="1">
        <v>36398000</v>
      </c>
      <c r="G13" s="1"/>
      <c r="H13" s="1"/>
      <c r="I13" s="1"/>
      <c r="J13" s="1">
        <v>214515928</v>
      </c>
      <c r="K13" s="1">
        <v>468622.95</v>
      </c>
      <c r="L13" s="40">
        <v>-744214.88</v>
      </c>
      <c r="M13" s="20">
        <v>217028950.59</v>
      </c>
      <c r="N13" s="20">
        <v>4849303.68</v>
      </c>
      <c r="O13" s="3">
        <v>212179646.91</v>
      </c>
      <c r="P13" s="9">
        <f t="shared" si="0"/>
        <v>1.990154638403813E-2</v>
      </c>
      <c r="Q13" s="14">
        <f t="shared" si="1"/>
        <v>2.2086140533487423E-3</v>
      </c>
      <c r="R13" s="14">
        <f t="shared" si="2"/>
        <v>-3.5074753438329208E-3</v>
      </c>
      <c r="S13" s="35">
        <f t="shared" si="3"/>
        <v>0.79502364360280398</v>
      </c>
      <c r="T13" s="35">
        <f t="shared" si="4"/>
        <v>-2.7885258277010462E-3</v>
      </c>
      <c r="U13" s="47">
        <v>0.94</v>
      </c>
      <c r="V13" s="1">
        <v>0.97</v>
      </c>
      <c r="W13" s="37">
        <v>97</v>
      </c>
      <c r="X13" s="64">
        <v>266884700.37</v>
      </c>
    </row>
    <row r="14" spans="1:25" ht="15.75" x14ac:dyDescent="0.3">
      <c r="A14" s="90">
        <v>11</v>
      </c>
      <c r="B14" s="75" t="s">
        <v>76</v>
      </c>
      <c r="C14" s="74" t="s">
        <v>77</v>
      </c>
      <c r="D14" s="1">
        <v>82504408.590000004</v>
      </c>
      <c r="E14" s="1"/>
      <c r="F14" s="1">
        <v>34425780.130000003</v>
      </c>
      <c r="G14" s="1"/>
      <c r="H14" s="1"/>
      <c r="I14" s="1"/>
      <c r="J14" s="1">
        <v>116930188.72</v>
      </c>
      <c r="K14" s="1">
        <v>335354.15999999997</v>
      </c>
      <c r="L14" s="40">
        <v>-2280280.81</v>
      </c>
      <c r="M14" s="1">
        <v>137535494.03999999</v>
      </c>
      <c r="N14" s="1">
        <v>1737592.93</v>
      </c>
      <c r="O14" s="3">
        <v>135797901.12</v>
      </c>
      <c r="P14" s="9">
        <f t="shared" si="0"/>
        <v>1.2737264235061422E-2</v>
      </c>
      <c r="Q14" s="14">
        <f t="shared" si="1"/>
        <v>2.4695091546640241E-3</v>
      </c>
      <c r="R14" s="14">
        <f t="shared" si="2"/>
        <v>-1.6791723518502638E-2</v>
      </c>
      <c r="S14" s="35">
        <f t="shared" si="3"/>
        <v>93.837546191779609</v>
      </c>
      <c r="T14" s="35">
        <f t="shared" si="4"/>
        <v>-1.5756941313070836</v>
      </c>
      <c r="U14" s="1">
        <v>93.51</v>
      </c>
      <c r="V14" s="1">
        <v>94.17</v>
      </c>
      <c r="W14" s="37">
        <v>469</v>
      </c>
      <c r="X14" s="95">
        <v>1447159.55</v>
      </c>
    </row>
    <row r="15" spans="1:25" ht="15.75" x14ac:dyDescent="0.3">
      <c r="A15" s="90">
        <v>12</v>
      </c>
      <c r="B15" s="75" t="s">
        <v>63</v>
      </c>
      <c r="C15" s="74" t="s">
        <v>140</v>
      </c>
      <c r="D15" s="1">
        <v>146499037.34999999</v>
      </c>
      <c r="E15" s="1"/>
      <c r="F15" s="1">
        <v>33549137.27</v>
      </c>
      <c r="G15" s="1"/>
      <c r="H15" s="1"/>
      <c r="I15" s="1"/>
      <c r="J15" s="1">
        <v>185471133.52000001</v>
      </c>
      <c r="K15" s="1">
        <v>248628.2</v>
      </c>
      <c r="L15" s="40">
        <v>174829.36</v>
      </c>
      <c r="M15" s="1">
        <v>187371575.80000001</v>
      </c>
      <c r="N15" s="1">
        <v>248574.45</v>
      </c>
      <c r="O15" s="3">
        <v>185174741.61000001</v>
      </c>
      <c r="P15" s="9">
        <f t="shared" si="0"/>
        <v>1.736860138553659E-2</v>
      </c>
      <c r="Q15" s="14">
        <f>(K15/O15)</f>
        <v>1.3426680001727262E-3</v>
      </c>
      <c r="R15" s="14">
        <f>L15/O15</f>
        <v>9.441317886011223E-4</v>
      </c>
      <c r="S15" s="35">
        <f>O15/X15</f>
        <v>1.0059127504691057</v>
      </c>
      <c r="T15" s="35">
        <f>L15/X15</f>
        <v>9.4971420427707122E-4</v>
      </c>
      <c r="U15" s="1">
        <v>1.0059</v>
      </c>
      <c r="V15" s="1">
        <v>1.0178</v>
      </c>
      <c r="W15" s="37">
        <v>11</v>
      </c>
      <c r="X15" s="64">
        <v>184086285.34</v>
      </c>
    </row>
    <row r="16" spans="1:25" ht="15.75" x14ac:dyDescent="0.3">
      <c r="A16" s="90">
        <v>13</v>
      </c>
      <c r="B16" s="133" t="s">
        <v>148</v>
      </c>
      <c r="C16" s="133" t="s">
        <v>149</v>
      </c>
      <c r="D16" s="43">
        <v>1888865.52</v>
      </c>
      <c r="E16" s="43"/>
      <c r="F16" s="43"/>
      <c r="G16" s="43"/>
      <c r="H16" s="43"/>
      <c r="I16" s="43"/>
      <c r="J16" s="43">
        <v>1888865.52</v>
      </c>
      <c r="K16" s="43"/>
      <c r="L16" s="78">
        <v>0</v>
      </c>
      <c r="M16" s="43">
        <v>4251345.7</v>
      </c>
      <c r="N16" s="43">
        <v>0</v>
      </c>
      <c r="O16" s="79">
        <v>4251345.7</v>
      </c>
      <c r="P16" s="80">
        <f t="shared" ref="P16:P17" si="5">(O16/$O$18)</f>
        <v>3.9875810368851863E-4</v>
      </c>
      <c r="Q16" s="81">
        <f>(K16/O16)</f>
        <v>0</v>
      </c>
      <c r="R16" s="81">
        <f>L16/O16</f>
        <v>0</v>
      </c>
      <c r="S16" s="81">
        <f>O16/X16</f>
        <v>1.0756909316330145</v>
      </c>
      <c r="T16" s="81">
        <f>L16/X16</f>
        <v>0</v>
      </c>
      <c r="U16" s="43">
        <v>1.08</v>
      </c>
      <c r="V16" s="43">
        <v>1.1399999999999999</v>
      </c>
      <c r="W16" s="44">
        <v>2420</v>
      </c>
      <c r="X16" s="82">
        <v>3952200</v>
      </c>
    </row>
    <row r="17" spans="1:26" ht="15.75" x14ac:dyDescent="0.3">
      <c r="A17" s="92">
        <v>14</v>
      </c>
      <c r="B17" s="73" t="s">
        <v>155</v>
      </c>
      <c r="C17" s="72" t="s">
        <v>156</v>
      </c>
      <c r="D17" s="45">
        <v>205519858.09999999</v>
      </c>
      <c r="E17" s="45"/>
      <c r="F17" s="45">
        <v>64644371.210000001</v>
      </c>
      <c r="G17" s="45"/>
      <c r="H17" s="45"/>
      <c r="I17" s="45"/>
      <c r="J17" s="45">
        <v>281716404.45999998</v>
      </c>
      <c r="K17" s="45">
        <v>399483.41</v>
      </c>
      <c r="L17" s="42">
        <v>199466.12</v>
      </c>
      <c r="M17" s="45">
        <v>282219795.31</v>
      </c>
      <c r="N17" s="45">
        <v>13485.25</v>
      </c>
      <c r="O17" s="22">
        <v>282206310.06</v>
      </c>
      <c r="P17" s="21">
        <f t="shared" si="5"/>
        <v>2.6469748872329935E-2</v>
      </c>
      <c r="Q17" s="31">
        <f>(K17/O17)</f>
        <v>1.4155722099731421E-3</v>
      </c>
      <c r="R17" s="31">
        <f>L17/O17</f>
        <v>7.0680956764429331E-4</v>
      </c>
      <c r="S17" s="31">
        <f>O17/X17</f>
        <v>96.819608743623846</v>
      </c>
      <c r="T17" s="31">
        <f>L17/X17</f>
        <v>6.843302579557041E-2</v>
      </c>
      <c r="U17" s="129">
        <v>96.62</v>
      </c>
      <c r="V17" s="129">
        <v>96.95</v>
      </c>
      <c r="W17" s="129">
        <v>100</v>
      </c>
      <c r="X17" s="97">
        <v>2914764</v>
      </c>
    </row>
    <row r="18" spans="1:26" ht="15.75" x14ac:dyDescent="0.3">
      <c r="A18" s="98"/>
      <c r="B18" s="69"/>
      <c r="C18" s="46" t="s">
        <v>59</v>
      </c>
      <c r="D18" s="1"/>
      <c r="E18" s="1"/>
      <c r="F18" s="1"/>
      <c r="G18" s="1"/>
      <c r="H18" s="1"/>
      <c r="I18" s="1"/>
      <c r="J18" s="1"/>
      <c r="K18" s="1"/>
      <c r="L18" s="40"/>
      <c r="M18" s="1"/>
      <c r="N18" s="1"/>
      <c r="O18" s="7">
        <f>SUM(O4:O17)</f>
        <v>10661465336.190002</v>
      </c>
      <c r="P18" s="36">
        <f>(O18/$O$117)</f>
        <v>8.1850944112681415E-3</v>
      </c>
      <c r="Q18" s="14"/>
      <c r="R18" s="14"/>
      <c r="S18" s="35"/>
      <c r="T18" s="35"/>
      <c r="U18" s="1"/>
      <c r="V18" s="1"/>
      <c r="W18" s="132">
        <f>SUM(W4:W17)</f>
        <v>55944</v>
      </c>
      <c r="X18" s="64"/>
      <c r="Y18" s="17"/>
      <c r="Z18" s="17"/>
    </row>
    <row r="19" spans="1:26" ht="15.75" customHeight="1" x14ac:dyDescent="0.3">
      <c r="A19" s="99"/>
      <c r="B19" s="56"/>
      <c r="C19" s="56" t="s">
        <v>162</v>
      </c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100"/>
      <c r="Y19" s="17"/>
      <c r="Z19" s="17"/>
    </row>
    <row r="20" spans="1:26" s="62" customFormat="1" ht="15.75" x14ac:dyDescent="0.3">
      <c r="A20" s="90">
        <v>15</v>
      </c>
      <c r="B20" s="6" t="s">
        <v>1</v>
      </c>
      <c r="C20" s="29" t="s">
        <v>14</v>
      </c>
      <c r="D20" s="1"/>
      <c r="E20" s="1"/>
      <c r="F20" s="1">
        <v>315899392341.54999</v>
      </c>
      <c r="G20" s="1"/>
      <c r="H20" s="1"/>
      <c r="I20" s="1"/>
      <c r="J20" s="1">
        <v>315902691822.95001</v>
      </c>
      <c r="K20" s="1">
        <v>501007446.16000003</v>
      </c>
      <c r="L20" s="40">
        <v>1162985026.97</v>
      </c>
      <c r="M20" s="1">
        <v>331319154021.45001</v>
      </c>
      <c r="N20" s="1">
        <v>597012241.38999999</v>
      </c>
      <c r="O20" s="3">
        <v>330722141780.06</v>
      </c>
      <c r="P20" s="9">
        <f t="shared" ref="P20:P42" si="6">(O20/$O$43)</f>
        <v>0.40668433681952065</v>
      </c>
      <c r="Q20" s="14">
        <f t="shared" ref="Q20:Q42" si="7">(K20/O20)</f>
        <v>1.5148893372043558E-3</v>
      </c>
      <c r="R20" s="14">
        <f t="shared" ref="R20:R42" si="8">L20/O20</f>
        <v>3.5165018607777989E-3</v>
      </c>
      <c r="S20" s="35">
        <f t="shared" ref="S20:S42" si="9">O20/X20</f>
        <v>104.32468289586399</v>
      </c>
      <c r="T20" s="35">
        <f t="shared" ref="T20:T42" si="10">L20/X20</f>
        <v>0.36685794152835949</v>
      </c>
      <c r="U20" s="1">
        <v>100</v>
      </c>
      <c r="V20" s="1">
        <v>100</v>
      </c>
      <c r="W20" s="37">
        <v>86818</v>
      </c>
      <c r="X20" s="64">
        <v>3170123623.6700001</v>
      </c>
      <c r="Y20" s="18"/>
      <c r="Z20" s="61"/>
    </row>
    <row r="21" spans="1:26" ht="15.75" x14ac:dyDescent="0.3">
      <c r="A21" s="90">
        <v>16</v>
      </c>
      <c r="B21" s="6" t="s">
        <v>38</v>
      </c>
      <c r="C21" s="29" t="s">
        <v>15</v>
      </c>
      <c r="D21" s="1"/>
      <c r="E21" s="1"/>
      <c r="F21" s="1">
        <v>222243069340.32001</v>
      </c>
      <c r="G21" s="1"/>
      <c r="H21" s="1"/>
      <c r="I21" s="1"/>
      <c r="J21" s="1">
        <v>225599661524</v>
      </c>
      <c r="K21" s="1">
        <v>284678602.72000003</v>
      </c>
      <c r="L21" s="40">
        <v>1007330075.62</v>
      </c>
      <c r="M21" s="1">
        <v>226564207874.70001</v>
      </c>
      <c r="N21" s="1">
        <v>964546350.70000005</v>
      </c>
      <c r="O21" s="3">
        <v>225599661524</v>
      </c>
      <c r="P21" s="9">
        <f t="shared" si="6"/>
        <v>0.27741671071606483</v>
      </c>
      <c r="Q21" s="14">
        <f t="shared" si="7"/>
        <v>1.2618751322448906E-3</v>
      </c>
      <c r="R21" s="14">
        <f t="shared" si="8"/>
        <v>4.4651222826096173E-3</v>
      </c>
      <c r="S21" s="35">
        <f t="shared" si="9"/>
        <v>100.00000001063832</v>
      </c>
      <c r="T21" s="35">
        <f t="shared" si="10"/>
        <v>0.44651222830846315</v>
      </c>
      <c r="U21" s="1">
        <v>100</v>
      </c>
      <c r="V21" s="1">
        <v>100</v>
      </c>
      <c r="W21" s="37">
        <v>22539</v>
      </c>
      <c r="X21" s="64">
        <v>2255996615</v>
      </c>
      <c r="Y21" s="18"/>
      <c r="Z21" s="17"/>
    </row>
    <row r="22" spans="1:26" ht="15.75" x14ac:dyDescent="0.3">
      <c r="A22" s="90">
        <v>17</v>
      </c>
      <c r="B22" s="6" t="s">
        <v>8</v>
      </c>
      <c r="C22" s="29" t="s">
        <v>114</v>
      </c>
      <c r="D22" s="1"/>
      <c r="E22" s="1"/>
      <c r="F22" s="1">
        <v>9399172720</v>
      </c>
      <c r="G22" s="1"/>
      <c r="H22" s="23"/>
      <c r="I22" s="1"/>
      <c r="J22" s="1">
        <v>9399172720</v>
      </c>
      <c r="K22" s="1">
        <v>19356300</v>
      </c>
      <c r="L22" s="40">
        <v>90614858</v>
      </c>
      <c r="M22" s="1">
        <v>21144777507.349998</v>
      </c>
      <c r="N22" s="1">
        <v>254247723.75</v>
      </c>
      <c r="O22" s="3">
        <v>20890529784</v>
      </c>
      <c r="P22" s="9">
        <f t="shared" si="6"/>
        <v>2.5688788798013035E-2</v>
      </c>
      <c r="Q22" s="14">
        <f t="shared" si="7"/>
        <v>9.2655859856770784E-4</v>
      </c>
      <c r="R22" s="14">
        <f t="shared" si="8"/>
        <v>4.337604595810762E-3</v>
      </c>
      <c r="S22" s="35">
        <f t="shared" si="9"/>
        <v>0.98906492940213853</v>
      </c>
      <c r="T22" s="35">
        <f t="shared" si="10"/>
        <v>4.2901725833299625E-3</v>
      </c>
      <c r="U22" s="1">
        <v>1</v>
      </c>
      <c r="V22" s="1">
        <v>1</v>
      </c>
      <c r="W22" s="37">
        <v>6615</v>
      </c>
      <c r="X22" s="64">
        <v>21121494821</v>
      </c>
      <c r="Y22" s="18"/>
      <c r="Z22" s="17"/>
    </row>
    <row r="23" spans="1:26" ht="15.75" x14ac:dyDescent="0.3">
      <c r="A23" s="90">
        <v>18</v>
      </c>
      <c r="B23" s="6" t="s">
        <v>16</v>
      </c>
      <c r="C23" s="29" t="s">
        <v>97</v>
      </c>
      <c r="D23" s="1">
        <v>0</v>
      </c>
      <c r="E23" s="1"/>
      <c r="F23" s="1">
        <v>793580297.45000005</v>
      </c>
      <c r="G23" s="1"/>
      <c r="H23" s="1"/>
      <c r="I23" s="1"/>
      <c r="J23" s="1">
        <v>837371760.95000005</v>
      </c>
      <c r="K23" s="1">
        <v>1905268.54</v>
      </c>
      <c r="L23" s="40">
        <v>2488212.5</v>
      </c>
      <c r="M23" s="1">
        <v>837371760.95000005</v>
      </c>
      <c r="N23" s="1">
        <v>34324602.329999998</v>
      </c>
      <c r="O23" s="3">
        <v>803047158.62</v>
      </c>
      <c r="P23" s="9">
        <f t="shared" si="6"/>
        <v>9.874957249017967E-4</v>
      </c>
      <c r="Q23" s="14">
        <f t="shared" si="7"/>
        <v>2.3725487594951676E-3</v>
      </c>
      <c r="R23" s="14">
        <f t="shared" si="8"/>
        <v>3.0984637368942068E-3</v>
      </c>
      <c r="S23" s="35">
        <f t="shared" si="9"/>
        <v>89.001951495357446</v>
      </c>
      <c r="T23" s="35">
        <f t="shared" si="10"/>
        <v>0.27576931922118214</v>
      </c>
      <c r="U23" s="1">
        <v>100</v>
      </c>
      <c r="V23" s="1">
        <v>100</v>
      </c>
      <c r="W23" s="37">
        <v>719</v>
      </c>
      <c r="X23" s="64">
        <v>9022803.9399999995</v>
      </c>
      <c r="Y23" s="18"/>
      <c r="Z23" s="17"/>
    </row>
    <row r="24" spans="1:26" ht="15.75" x14ac:dyDescent="0.3">
      <c r="A24" s="90">
        <v>19</v>
      </c>
      <c r="B24" s="23" t="s">
        <v>61</v>
      </c>
      <c r="C24" s="29" t="s">
        <v>17</v>
      </c>
      <c r="D24" s="1"/>
      <c r="E24" s="1"/>
      <c r="F24" s="1">
        <v>35914694855.93</v>
      </c>
      <c r="G24" s="1"/>
      <c r="H24" s="1"/>
      <c r="I24" s="1"/>
      <c r="J24" s="1">
        <v>35914694855.93</v>
      </c>
      <c r="K24" s="1">
        <v>170355293.80000001</v>
      </c>
      <c r="L24" s="40">
        <v>376683527.63</v>
      </c>
      <c r="M24" s="1">
        <v>93842199861</v>
      </c>
      <c r="N24" s="1">
        <v>207604446</v>
      </c>
      <c r="O24" s="3">
        <v>93634595415</v>
      </c>
      <c r="P24" s="9">
        <f t="shared" si="6"/>
        <v>0.11514113670997435</v>
      </c>
      <c r="Q24" s="14">
        <f t="shared" si="7"/>
        <v>1.8193627370841352E-3</v>
      </c>
      <c r="R24" s="14">
        <f t="shared" si="8"/>
        <v>4.0229097585191935E-3</v>
      </c>
      <c r="S24" s="35">
        <f t="shared" si="9"/>
        <v>0.99999720054040897</v>
      </c>
      <c r="T24" s="35">
        <f t="shared" si="10"/>
        <v>4.0228984965458856E-3</v>
      </c>
      <c r="U24" s="1">
        <v>1</v>
      </c>
      <c r="V24" s="1">
        <v>1</v>
      </c>
      <c r="W24" s="37">
        <v>73785</v>
      </c>
      <c r="X24" s="64">
        <v>93634857542</v>
      </c>
      <c r="Y24" s="18"/>
      <c r="Z24" s="17"/>
    </row>
    <row r="25" spans="1:26" ht="15.75" x14ac:dyDescent="0.3">
      <c r="A25" s="90">
        <v>20</v>
      </c>
      <c r="B25" s="6" t="s">
        <v>12</v>
      </c>
      <c r="C25" s="29" t="s">
        <v>18</v>
      </c>
      <c r="D25" s="1"/>
      <c r="E25" s="1"/>
      <c r="F25" s="1">
        <v>1225926930.0599999</v>
      </c>
      <c r="G25" s="1"/>
      <c r="H25" s="1"/>
      <c r="I25" s="1"/>
      <c r="J25" s="1">
        <v>1392969259.8499999</v>
      </c>
      <c r="K25" s="1">
        <v>1763613.76</v>
      </c>
      <c r="L25" s="40">
        <v>5621097.7699999996</v>
      </c>
      <c r="M25" s="1">
        <v>1409206507.3199999</v>
      </c>
      <c r="N25" s="1">
        <v>1798187.86</v>
      </c>
      <c r="O25" s="3">
        <v>1407408319.54</v>
      </c>
      <c r="P25" s="9">
        <f t="shared" si="6"/>
        <v>1.7306700905651625E-3</v>
      </c>
      <c r="Q25" s="14">
        <f t="shared" si="7"/>
        <v>1.253093175245989E-3</v>
      </c>
      <c r="R25" s="14">
        <f t="shared" si="8"/>
        <v>3.9939353007641806E-3</v>
      </c>
      <c r="S25" s="35">
        <f t="shared" si="9"/>
        <v>9.8375010291028389</v>
      </c>
      <c r="T25" s="35">
        <f t="shared" si="10"/>
        <v>3.9290342631437783E-2</v>
      </c>
      <c r="U25" s="1">
        <v>10</v>
      </c>
      <c r="V25" s="1">
        <v>10</v>
      </c>
      <c r="W25" s="37">
        <v>1145</v>
      </c>
      <c r="X25" s="64">
        <v>143065633.78</v>
      </c>
      <c r="Y25" s="18"/>
      <c r="Z25" s="17"/>
    </row>
    <row r="26" spans="1:26" ht="15.75" x14ac:dyDescent="0.3">
      <c r="A26" s="90">
        <v>21</v>
      </c>
      <c r="B26" s="6" t="s">
        <v>73</v>
      </c>
      <c r="C26" s="29" t="s">
        <v>74</v>
      </c>
      <c r="D26" s="1"/>
      <c r="E26" s="1"/>
      <c r="F26" s="1">
        <v>6023244579.2700005</v>
      </c>
      <c r="G26" s="1"/>
      <c r="H26" s="1"/>
      <c r="I26" s="1"/>
      <c r="J26" s="1">
        <v>6023244579.2700005</v>
      </c>
      <c r="K26" s="1">
        <v>9201884.4100000001</v>
      </c>
      <c r="L26" s="40">
        <v>40079828.840000004</v>
      </c>
      <c r="M26" s="131">
        <v>9639993843.9200001</v>
      </c>
      <c r="N26" s="1">
        <v>52099240.950000003</v>
      </c>
      <c r="O26" s="3">
        <v>9587894602.9699993</v>
      </c>
      <c r="P26" s="9">
        <f t="shared" si="6"/>
        <v>1.1790098289510442E-2</v>
      </c>
      <c r="Q26" s="14">
        <f t="shared" si="7"/>
        <v>9.5973983768548872E-4</v>
      </c>
      <c r="R26" s="14">
        <f t="shared" si="8"/>
        <v>4.1802533819661151E-3</v>
      </c>
      <c r="S26" s="35">
        <f t="shared" si="9"/>
        <v>100.02329419752003</v>
      </c>
      <c r="T26" s="35">
        <f t="shared" si="10"/>
        <v>0.41812271384457478</v>
      </c>
      <c r="U26" s="1">
        <v>100</v>
      </c>
      <c r="V26" s="1">
        <v>100</v>
      </c>
      <c r="W26" s="37">
        <v>4536</v>
      </c>
      <c r="X26" s="64">
        <v>95856617</v>
      </c>
      <c r="Y26" s="18"/>
      <c r="Z26" s="17"/>
    </row>
    <row r="27" spans="1:26" s="63" customFormat="1" ht="15.75" x14ac:dyDescent="0.3">
      <c r="A27" s="90">
        <v>22</v>
      </c>
      <c r="B27" s="73" t="s">
        <v>78</v>
      </c>
      <c r="C27" s="72" t="s">
        <v>132</v>
      </c>
      <c r="D27" s="34"/>
      <c r="E27" s="34"/>
      <c r="F27" s="34">
        <v>11493567574.780001</v>
      </c>
      <c r="G27" s="34"/>
      <c r="H27" s="34"/>
      <c r="I27" s="34"/>
      <c r="J27" s="34">
        <v>11493567574.780001</v>
      </c>
      <c r="K27" s="34">
        <v>40315397.240000002</v>
      </c>
      <c r="L27" s="40">
        <v>145876637.56</v>
      </c>
      <c r="M27" s="34">
        <v>34766164716.669998</v>
      </c>
      <c r="N27" s="34">
        <v>42654164.390000001</v>
      </c>
      <c r="O27" s="3">
        <v>34723510552.279999</v>
      </c>
      <c r="P27" s="9">
        <f t="shared" si="6"/>
        <v>4.2699009461516002E-2</v>
      </c>
      <c r="Q27" s="14">
        <f t="shared" si="7"/>
        <v>1.1610403613799593E-3</v>
      </c>
      <c r="R27" s="14">
        <f t="shared" si="8"/>
        <v>4.2010912848332816E-3</v>
      </c>
      <c r="S27" s="35">
        <f t="shared" si="9"/>
        <v>1.0041847220112752</v>
      </c>
      <c r="T27" s="35">
        <f t="shared" si="10"/>
        <v>4.2186716840043005E-3</v>
      </c>
      <c r="U27" s="34">
        <v>1</v>
      </c>
      <c r="V27" s="34">
        <v>1</v>
      </c>
      <c r="W27" s="48">
        <v>16468</v>
      </c>
      <c r="X27" s="101">
        <v>34578807853.93</v>
      </c>
      <c r="Y27" s="18"/>
      <c r="Z27" s="61"/>
    </row>
    <row r="28" spans="1:26" ht="15.75" x14ac:dyDescent="0.3">
      <c r="A28" s="90">
        <v>23</v>
      </c>
      <c r="B28" s="1" t="s">
        <v>63</v>
      </c>
      <c r="C28" s="4" t="s">
        <v>79</v>
      </c>
      <c r="D28" s="23" t="s">
        <v>151</v>
      </c>
      <c r="E28" s="1"/>
      <c r="F28" s="1">
        <v>768491468.05999994</v>
      </c>
      <c r="G28" s="1"/>
      <c r="H28" s="23"/>
      <c r="I28" s="1"/>
      <c r="J28" s="1">
        <v>768491468.05999994</v>
      </c>
      <c r="K28" s="1">
        <v>893425.03</v>
      </c>
      <c r="L28" s="40">
        <v>2625643.2799999998</v>
      </c>
      <c r="M28" s="1">
        <v>833516928.76999998</v>
      </c>
      <c r="N28" s="1">
        <v>885268.33</v>
      </c>
      <c r="O28" s="3">
        <v>827667012.95000005</v>
      </c>
      <c r="P28" s="9">
        <f t="shared" si="6"/>
        <v>1.0177704113104493E-3</v>
      </c>
      <c r="Q28" s="14">
        <f t="shared" si="7"/>
        <v>1.0794498464009371E-3</v>
      </c>
      <c r="R28" s="14">
        <f t="shared" si="8"/>
        <v>3.1723425470849553E-3</v>
      </c>
      <c r="S28" s="35">
        <f t="shared" si="9"/>
        <v>10.011613583222621</v>
      </c>
      <c r="T28" s="35">
        <f t="shared" si="10"/>
        <v>3.1760267735030781E-2</v>
      </c>
      <c r="U28" s="1">
        <v>10</v>
      </c>
      <c r="V28" s="1">
        <v>10</v>
      </c>
      <c r="W28" s="37">
        <v>314</v>
      </c>
      <c r="X28" s="64">
        <v>82670691</v>
      </c>
      <c r="Y28" s="18"/>
      <c r="Z28" s="17"/>
    </row>
    <row r="29" spans="1:26" ht="15.75" x14ac:dyDescent="0.3">
      <c r="A29" s="90">
        <v>24</v>
      </c>
      <c r="B29" s="1" t="s">
        <v>6</v>
      </c>
      <c r="C29" s="4" t="s">
        <v>95</v>
      </c>
      <c r="D29" s="1"/>
      <c r="E29" s="1"/>
      <c r="F29" s="1">
        <v>2974553950.8400002</v>
      </c>
      <c r="G29" s="1"/>
      <c r="H29" s="1"/>
      <c r="I29" s="1"/>
      <c r="J29" s="1">
        <v>2984533014.6999998</v>
      </c>
      <c r="K29" s="1">
        <v>4074394.97</v>
      </c>
      <c r="L29" s="40">
        <v>10196894.710000001</v>
      </c>
      <c r="M29" s="1">
        <v>2984533014.6999998</v>
      </c>
      <c r="N29" s="1">
        <v>27579779.48</v>
      </c>
      <c r="O29" s="3">
        <v>2972085546.52</v>
      </c>
      <c r="P29" s="9">
        <f t="shared" si="6"/>
        <v>3.6547315306792809E-3</v>
      </c>
      <c r="Q29" s="14">
        <f t="shared" si="7"/>
        <v>1.3708875152569848E-3</v>
      </c>
      <c r="R29" s="14">
        <f t="shared" si="8"/>
        <v>3.4308886976485227E-3</v>
      </c>
      <c r="S29" s="35">
        <f t="shared" si="9"/>
        <v>100.00000005114254</v>
      </c>
      <c r="T29" s="35">
        <f t="shared" si="10"/>
        <v>0.34308886994031662</v>
      </c>
      <c r="U29" s="1">
        <v>100</v>
      </c>
      <c r="V29" s="1">
        <v>100</v>
      </c>
      <c r="W29" s="37">
        <v>786</v>
      </c>
      <c r="X29" s="64">
        <v>29720855.449999999</v>
      </c>
      <c r="Y29" s="18"/>
      <c r="Z29" s="17"/>
    </row>
    <row r="30" spans="1:26" ht="15.75" x14ac:dyDescent="0.3">
      <c r="A30" s="90">
        <v>25</v>
      </c>
      <c r="B30" s="6" t="s">
        <v>26</v>
      </c>
      <c r="C30" s="29" t="s">
        <v>83</v>
      </c>
      <c r="D30" s="1"/>
      <c r="E30" s="1"/>
      <c r="F30" s="1">
        <v>12022382777.58</v>
      </c>
      <c r="G30" s="1"/>
      <c r="H30" s="1"/>
      <c r="I30" s="1"/>
      <c r="J30" s="1">
        <v>12022382777.58</v>
      </c>
      <c r="K30" s="1">
        <v>18631964.460000001</v>
      </c>
      <c r="L30" s="40">
        <v>42598541.729999997</v>
      </c>
      <c r="M30" s="1">
        <v>12108031572.549999</v>
      </c>
      <c r="N30" s="1">
        <v>198198322.72999999</v>
      </c>
      <c r="O30" s="3">
        <v>11909833249.83</v>
      </c>
      <c r="P30" s="9">
        <f t="shared" si="6"/>
        <v>1.4645353379633375E-2</v>
      </c>
      <c r="Q30" s="14">
        <f t="shared" si="7"/>
        <v>1.5644185832967856E-3</v>
      </c>
      <c r="R30" s="14">
        <f t="shared" si="8"/>
        <v>3.5767538332753773E-3</v>
      </c>
      <c r="S30" s="35">
        <f t="shared" si="9"/>
        <v>96.488706747787319</v>
      </c>
      <c r="T30" s="35">
        <f t="shared" si="10"/>
        <v>0.34511635172793204</v>
      </c>
      <c r="U30" s="1">
        <v>100</v>
      </c>
      <c r="V30" s="1">
        <v>100</v>
      </c>
      <c r="W30" s="37">
        <v>5690</v>
      </c>
      <c r="X30" s="64">
        <v>123432406.25</v>
      </c>
    </row>
    <row r="31" spans="1:26" ht="15.75" x14ac:dyDescent="0.3">
      <c r="A31" s="90">
        <v>26</v>
      </c>
      <c r="B31" s="6" t="s">
        <v>84</v>
      </c>
      <c r="C31" s="29" t="s">
        <v>85</v>
      </c>
      <c r="D31" s="1"/>
      <c r="E31" s="1"/>
      <c r="F31" s="1">
        <v>7368602453.6000004</v>
      </c>
      <c r="G31" s="1"/>
      <c r="H31" s="1"/>
      <c r="I31" s="1"/>
      <c r="J31" s="1">
        <v>13783356806.26</v>
      </c>
      <c r="K31" s="1">
        <v>13697445.09</v>
      </c>
      <c r="L31" s="40">
        <v>50171265.759999998</v>
      </c>
      <c r="M31" s="1">
        <v>13783356806.26</v>
      </c>
      <c r="N31" s="1">
        <v>50171265.759999998</v>
      </c>
      <c r="O31" s="3">
        <v>13733185540.5</v>
      </c>
      <c r="P31" s="9">
        <f t="shared" si="6"/>
        <v>1.6887503884369225E-2</v>
      </c>
      <c r="Q31" s="14">
        <f t="shared" si="7"/>
        <v>9.9739751200516452E-4</v>
      </c>
      <c r="R31" s="14">
        <f t="shared" si="8"/>
        <v>3.6532868220590102E-3</v>
      </c>
      <c r="S31" s="35">
        <f t="shared" si="9"/>
        <v>101.11360140761661</v>
      </c>
      <c r="T31" s="35">
        <f t="shared" si="10"/>
        <v>0.36939698755337319</v>
      </c>
      <c r="U31" s="1">
        <v>100</v>
      </c>
      <c r="V31" s="1">
        <v>100</v>
      </c>
      <c r="W31" s="37">
        <v>2059</v>
      </c>
      <c r="X31" s="64">
        <v>135819369</v>
      </c>
    </row>
    <row r="32" spans="1:26" ht="15.75" x14ac:dyDescent="0.3">
      <c r="A32" s="90">
        <v>27</v>
      </c>
      <c r="B32" s="6" t="s">
        <v>84</v>
      </c>
      <c r="C32" s="29" t="s">
        <v>94</v>
      </c>
      <c r="D32" s="1"/>
      <c r="E32" s="1"/>
      <c r="F32" s="1">
        <v>329199918.50999999</v>
      </c>
      <c r="G32" s="1"/>
      <c r="H32" s="1"/>
      <c r="I32" s="1"/>
      <c r="J32" s="1">
        <v>612313301.80999994</v>
      </c>
      <c r="K32" s="1">
        <v>525276.94999999995</v>
      </c>
      <c r="L32" s="40">
        <v>2024752.55</v>
      </c>
      <c r="M32" s="1">
        <v>612313301.80999994</v>
      </c>
      <c r="N32" s="1">
        <v>3881969.78</v>
      </c>
      <c r="O32" s="3">
        <v>608431332.02999997</v>
      </c>
      <c r="P32" s="9">
        <f t="shared" si="6"/>
        <v>7.481793974695311E-4</v>
      </c>
      <c r="Q32" s="14">
        <f t="shared" si="7"/>
        <v>8.6332988185772804E-4</v>
      </c>
      <c r="R32" s="14">
        <f t="shared" si="8"/>
        <v>3.3278242644811155E-3</v>
      </c>
      <c r="S32" s="35">
        <f t="shared" si="9"/>
        <v>1007186.5649654851</v>
      </c>
      <c r="T32" s="35">
        <f t="shared" si="10"/>
        <v>3351.7398897515268</v>
      </c>
      <c r="U32" s="1">
        <v>1000000</v>
      </c>
      <c r="V32" s="1">
        <v>1000000</v>
      </c>
      <c r="W32" s="37">
        <v>5</v>
      </c>
      <c r="X32" s="64">
        <v>604.09</v>
      </c>
    </row>
    <row r="33" spans="1:28" ht="15.75" x14ac:dyDescent="0.3">
      <c r="A33" s="90">
        <v>28</v>
      </c>
      <c r="B33" s="6" t="s">
        <v>64</v>
      </c>
      <c r="C33" s="29" t="s">
        <v>108</v>
      </c>
      <c r="D33" s="1"/>
      <c r="E33" s="1"/>
      <c r="F33" s="1">
        <v>691619005.15699995</v>
      </c>
      <c r="G33" s="1"/>
      <c r="H33" s="23"/>
      <c r="I33" s="1"/>
      <c r="J33" s="1">
        <v>691619005.15699995</v>
      </c>
      <c r="K33" s="122">
        <v>1306607.81</v>
      </c>
      <c r="L33" s="40">
        <v>486886.78</v>
      </c>
      <c r="M33" s="1">
        <v>695720277.44700003</v>
      </c>
      <c r="N33" s="1">
        <v>29066429.640000001</v>
      </c>
      <c r="O33" s="3">
        <v>666653847.80999994</v>
      </c>
      <c r="P33" s="9">
        <f t="shared" si="6"/>
        <v>8.197748010627385E-4</v>
      </c>
      <c r="Q33" s="14">
        <f t="shared" si="7"/>
        <v>1.959949401465677E-3</v>
      </c>
      <c r="R33" s="14">
        <f t="shared" si="8"/>
        <v>7.3034421326668086E-4</v>
      </c>
      <c r="S33" s="35">
        <f t="shared" si="9"/>
        <v>99.875480019775722</v>
      </c>
      <c r="T33" s="35">
        <f t="shared" si="10"/>
        <v>7.29434788796752E-2</v>
      </c>
      <c r="U33" s="1">
        <v>100</v>
      </c>
      <c r="V33" s="1">
        <v>100</v>
      </c>
      <c r="W33" s="37">
        <v>670</v>
      </c>
      <c r="X33" s="64">
        <v>6674850</v>
      </c>
    </row>
    <row r="34" spans="1:28" ht="15.75" x14ac:dyDescent="0.3">
      <c r="A34" s="90">
        <v>29</v>
      </c>
      <c r="B34" s="6" t="s">
        <v>2</v>
      </c>
      <c r="C34" s="29" t="s">
        <v>139</v>
      </c>
      <c r="D34" s="1"/>
      <c r="E34" s="1"/>
      <c r="F34" s="1">
        <v>17307980320.689999</v>
      </c>
      <c r="G34" s="1"/>
      <c r="H34" s="1"/>
      <c r="I34" s="121">
        <v>45677833</v>
      </c>
      <c r="J34" s="1">
        <v>17443918405.009998</v>
      </c>
      <c r="K34" s="1">
        <v>16766557.140000001</v>
      </c>
      <c r="L34" s="40">
        <v>50261616.759999998</v>
      </c>
      <c r="M34" s="123">
        <v>17398240572.450001</v>
      </c>
      <c r="N34" s="1">
        <v>17335864.219999999</v>
      </c>
      <c r="O34" s="3">
        <v>17380904708.23</v>
      </c>
      <c r="P34" s="9">
        <f t="shared" si="6"/>
        <v>2.13730525163646E-2</v>
      </c>
      <c r="Q34" s="14">
        <f t="shared" si="7"/>
        <v>9.6465387857865069E-4</v>
      </c>
      <c r="R34" s="14">
        <f t="shared" si="8"/>
        <v>2.8917721835389106E-3</v>
      </c>
      <c r="S34" s="35">
        <f t="shared" si="9"/>
        <v>0.99879070751974464</v>
      </c>
      <c r="T34" s="35">
        <f t="shared" si="10"/>
        <v>2.8882751851827455E-3</v>
      </c>
      <c r="U34" s="1">
        <v>1</v>
      </c>
      <c r="V34" s="1">
        <v>1</v>
      </c>
      <c r="W34" s="37">
        <v>1171</v>
      </c>
      <c r="X34" s="64">
        <v>17401948754</v>
      </c>
    </row>
    <row r="35" spans="1:28" ht="15.75" x14ac:dyDescent="0.3">
      <c r="A35" s="90">
        <v>30</v>
      </c>
      <c r="B35" s="6" t="s">
        <v>28</v>
      </c>
      <c r="C35" s="29" t="s">
        <v>104</v>
      </c>
      <c r="D35" s="1">
        <v>0</v>
      </c>
      <c r="E35" s="1"/>
      <c r="F35" s="1">
        <v>16780037489.799999</v>
      </c>
      <c r="G35" s="1"/>
      <c r="H35" s="1"/>
      <c r="I35" s="1"/>
      <c r="J35" s="122">
        <v>16780037489.799999</v>
      </c>
      <c r="K35" s="1">
        <v>16978109.73</v>
      </c>
      <c r="L35" s="40">
        <v>25881414.129999999</v>
      </c>
      <c r="M35" s="1">
        <v>16780037489.799999</v>
      </c>
      <c r="N35" s="1">
        <v>16978109.73</v>
      </c>
      <c r="O35" s="3">
        <v>16763059380.07</v>
      </c>
      <c r="P35" s="9">
        <f t="shared" si="6"/>
        <v>2.0613296861096472E-2</v>
      </c>
      <c r="Q35" s="14">
        <f t="shared" si="7"/>
        <v>1.0128288246825444E-3</v>
      </c>
      <c r="R35" s="14">
        <f t="shared" si="8"/>
        <v>1.5439552854397826E-3</v>
      </c>
      <c r="S35" s="35">
        <f t="shared" si="9"/>
        <v>0.99717088456567859</v>
      </c>
      <c r="T35" s="35">
        <f t="shared" si="10"/>
        <v>1.5395872577118426E-3</v>
      </c>
      <c r="U35" s="1">
        <v>1</v>
      </c>
      <c r="V35" s="1">
        <v>1</v>
      </c>
      <c r="W35" s="37">
        <v>1964</v>
      </c>
      <c r="X35" s="64">
        <v>16810618560.5</v>
      </c>
      <c r="Y35" s="32"/>
      <c r="Z35" s="32"/>
      <c r="AA35" s="32"/>
      <c r="AB35" s="32"/>
    </row>
    <row r="36" spans="1:28" s="32" customFormat="1" ht="15.75" x14ac:dyDescent="0.3">
      <c r="A36" s="90">
        <v>31</v>
      </c>
      <c r="B36" s="29" t="s">
        <v>86</v>
      </c>
      <c r="C36" s="29" t="s">
        <v>101</v>
      </c>
      <c r="D36" s="4"/>
      <c r="E36" s="4"/>
      <c r="F36" s="4">
        <v>2531956738</v>
      </c>
      <c r="G36" s="4"/>
      <c r="H36" s="4"/>
      <c r="I36" s="4"/>
      <c r="J36" s="4">
        <v>6267027563.3500004</v>
      </c>
      <c r="K36" s="4">
        <v>9275924.4399999995</v>
      </c>
      <c r="L36" s="42">
        <v>23429311.52</v>
      </c>
      <c r="M36" s="4">
        <v>6267027563.3500004</v>
      </c>
      <c r="N36" s="4">
        <v>9275924.4399999995</v>
      </c>
      <c r="O36" s="22">
        <v>6257751638.9099998</v>
      </c>
      <c r="P36" s="21">
        <f t="shared" si="6"/>
        <v>7.6950686203037331E-3</v>
      </c>
      <c r="Q36" s="31">
        <f t="shared" si="7"/>
        <v>1.4823094579726268E-3</v>
      </c>
      <c r="R36" s="31">
        <f t="shared" si="8"/>
        <v>3.7440462440725773E-3</v>
      </c>
      <c r="S36" s="50">
        <f t="shared" si="9"/>
        <v>100.03527812493645</v>
      </c>
      <c r="T36" s="50">
        <f t="shared" si="10"/>
        <v>0.37453670733842398</v>
      </c>
      <c r="U36" s="4">
        <v>100</v>
      </c>
      <c r="V36" s="4">
        <v>100</v>
      </c>
      <c r="W36" s="39">
        <v>710</v>
      </c>
      <c r="X36" s="102">
        <v>62555448</v>
      </c>
      <c r="Y36"/>
      <c r="Z36"/>
      <c r="AA36"/>
      <c r="AB36"/>
    </row>
    <row r="37" spans="1:28" ht="15.75" x14ac:dyDescent="0.3">
      <c r="A37" s="90">
        <v>32</v>
      </c>
      <c r="B37" s="6" t="s">
        <v>98</v>
      </c>
      <c r="C37" s="29" t="s">
        <v>99</v>
      </c>
      <c r="D37" s="1"/>
      <c r="E37" s="1"/>
      <c r="F37" s="1">
        <v>8923676138.0100002</v>
      </c>
      <c r="G37" s="1"/>
      <c r="H37" s="1"/>
      <c r="I37" s="1"/>
      <c r="J37" s="1">
        <v>8923676138.0100002</v>
      </c>
      <c r="K37" s="1">
        <v>10623851.470000001</v>
      </c>
      <c r="L37" s="40">
        <v>31870910.670000002</v>
      </c>
      <c r="M37" s="1">
        <v>10111103082.24</v>
      </c>
      <c r="N37" s="1">
        <v>45695710.18</v>
      </c>
      <c r="O37" s="3">
        <v>10065407372.059999</v>
      </c>
      <c r="P37" s="9">
        <f t="shared" si="6"/>
        <v>1.2377288983108957E-2</v>
      </c>
      <c r="Q37" s="14">
        <f t="shared" si="7"/>
        <v>1.0554815197535029E-3</v>
      </c>
      <c r="R37" s="14">
        <f t="shared" si="8"/>
        <v>3.1663806035778222E-3</v>
      </c>
      <c r="S37" s="35">
        <f t="shared" si="9"/>
        <v>1.0032372791695598</v>
      </c>
      <c r="T37" s="35">
        <f t="shared" si="10"/>
        <v>3.1766310615486829E-3</v>
      </c>
      <c r="U37" s="1">
        <v>1</v>
      </c>
      <c r="V37" s="1">
        <v>1</v>
      </c>
      <c r="W37" s="37">
        <v>1318</v>
      </c>
      <c r="X37" s="64">
        <v>10032927983.290001</v>
      </c>
    </row>
    <row r="38" spans="1:28" ht="16.5" customHeight="1" x14ac:dyDescent="0.3">
      <c r="A38" s="90">
        <v>33</v>
      </c>
      <c r="B38" s="6" t="s">
        <v>118</v>
      </c>
      <c r="C38" s="72" t="s">
        <v>119</v>
      </c>
      <c r="D38" s="34"/>
      <c r="E38" s="1"/>
      <c r="F38" s="20">
        <v>542522767.07000005</v>
      </c>
      <c r="G38" s="1"/>
      <c r="H38" s="1"/>
      <c r="I38" s="1"/>
      <c r="J38" s="124">
        <v>855970735.62</v>
      </c>
      <c r="K38" s="125">
        <v>1487479.13</v>
      </c>
      <c r="L38" s="40">
        <v>3039173.2</v>
      </c>
      <c r="M38" s="126">
        <v>885253829.07000005</v>
      </c>
      <c r="N38" s="125">
        <v>5896843.1200000001</v>
      </c>
      <c r="O38" s="3">
        <v>879356985.95000005</v>
      </c>
      <c r="P38" s="9">
        <f t="shared" si="6"/>
        <v>1.0813328395064539E-3</v>
      </c>
      <c r="Q38" s="14">
        <f t="shared" si="7"/>
        <v>1.6915532073621094E-3</v>
      </c>
      <c r="R38" s="14">
        <f t="shared" si="8"/>
        <v>3.4561312965708407E-3</v>
      </c>
      <c r="S38" s="35">
        <f t="shared" si="9"/>
        <v>9.8374552946668956</v>
      </c>
      <c r="T38" s="35">
        <f t="shared" si="10"/>
        <v>3.3999537122514779E-2</v>
      </c>
      <c r="U38" s="1">
        <v>10</v>
      </c>
      <c r="V38" s="1">
        <v>10</v>
      </c>
      <c r="W38" s="37">
        <v>295</v>
      </c>
      <c r="X38" s="64">
        <v>89388664</v>
      </c>
    </row>
    <row r="39" spans="1:28" ht="16.5" customHeight="1" x14ac:dyDescent="0.3">
      <c r="A39" s="90">
        <v>34</v>
      </c>
      <c r="B39" s="6" t="s">
        <v>144</v>
      </c>
      <c r="C39" s="72" t="s">
        <v>145</v>
      </c>
      <c r="D39" s="34"/>
      <c r="E39" s="1"/>
      <c r="F39" s="1">
        <v>856554912.32000005</v>
      </c>
      <c r="G39" s="1"/>
      <c r="H39" s="1"/>
      <c r="I39" s="1"/>
      <c r="J39" s="1">
        <v>916609392.97000003</v>
      </c>
      <c r="K39" s="1">
        <v>1796237.94</v>
      </c>
      <c r="L39" s="40">
        <v>5350004.8499999996</v>
      </c>
      <c r="M39" s="1">
        <v>1239394782.5799999</v>
      </c>
      <c r="N39" s="1">
        <v>3427914.13</v>
      </c>
      <c r="O39" s="3">
        <v>1235966868.45</v>
      </c>
      <c r="P39" s="9">
        <f t="shared" si="6"/>
        <v>1.5198509646831087E-3</v>
      </c>
      <c r="Q39" s="14">
        <f t="shared" si="7"/>
        <v>1.4533058982823901E-3</v>
      </c>
      <c r="R39" s="14">
        <f t="shared" si="8"/>
        <v>4.3285989184397213E-3</v>
      </c>
      <c r="S39" s="35">
        <f t="shared" si="9"/>
        <v>1.0043392406969476</v>
      </c>
      <c r="T39" s="35">
        <f t="shared" si="10"/>
        <v>4.3473817510273783E-3</v>
      </c>
      <c r="U39" s="1">
        <v>1</v>
      </c>
      <c r="V39" s="1">
        <v>1</v>
      </c>
      <c r="W39" s="37">
        <v>189</v>
      </c>
      <c r="X39" s="64">
        <v>1230626882.2</v>
      </c>
    </row>
    <row r="40" spans="1:28" ht="16.5" customHeight="1" x14ac:dyDescent="0.3">
      <c r="A40" s="90">
        <v>35</v>
      </c>
      <c r="B40" s="6" t="s">
        <v>24</v>
      </c>
      <c r="C40" s="72" t="s">
        <v>150</v>
      </c>
      <c r="D40" s="34"/>
      <c r="E40" s="1"/>
      <c r="F40" s="1">
        <v>10963178297.139999</v>
      </c>
      <c r="G40" s="1"/>
      <c r="H40" s="1"/>
      <c r="I40" s="1"/>
      <c r="J40" s="1">
        <v>10963178297.139999</v>
      </c>
      <c r="K40" s="1">
        <v>5654080.3200000003</v>
      </c>
      <c r="L40" s="40">
        <v>43030548.670000002</v>
      </c>
      <c r="M40" s="1">
        <v>11557140209.290001</v>
      </c>
      <c r="N40" s="1">
        <v>84316160.170000002</v>
      </c>
      <c r="O40" s="127">
        <v>11472824049.120001</v>
      </c>
      <c r="P40" s="9">
        <f t="shared" si="6"/>
        <v>1.4107969350798177E-2</v>
      </c>
      <c r="Q40" s="14">
        <f t="shared" si="7"/>
        <v>4.9282376298917312E-4</v>
      </c>
      <c r="R40" s="14">
        <f t="shared" si="8"/>
        <v>3.7506501002515218E-3</v>
      </c>
      <c r="S40" s="35">
        <f t="shared" si="9"/>
        <v>99.892921722977732</v>
      </c>
      <c r="T40" s="35">
        <f t="shared" si="10"/>
        <v>0.37466339687470385</v>
      </c>
      <c r="U40" s="1">
        <v>100</v>
      </c>
      <c r="V40" s="1">
        <v>100</v>
      </c>
      <c r="W40" s="37">
        <v>1041</v>
      </c>
      <c r="X40" s="64">
        <v>114851221.2</v>
      </c>
    </row>
    <row r="41" spans="1:28" ht="16.5" customHeight="1" x14ac:dyDescent="0.3">
      <c r="A41" s="90">
        <v>36</v>
      </c>
      <c r="B41" s="73" t="s">
        <v>146</v>
      </c>
      <c r="C41" s="72" t="s">
        <v>147</v>
      </c>
      <c r="D41" s="34"/>
      <c r="E41" s="34"/>
      <c r="F41" s="34">
        <v>517994801.31999999</v>
      </c>
      <c r="G41" s="34"/>
      <c r="H41" s="34"/>
      <c r="I41" s="34">
        <v>3889442.76</v>
      </c>
      <c r="J41" s="34">
        <v>517994801.31999999</v>
      </c>
      <c r="K41" s="34">
        <v>1725587.73</v>
      </c>
      <c r="L41" s="40">
        <v>2183375</v>
      </c>
      <c r="M41" s="34">
        <v>742591663.95000005</v>
      </c>
      <c r="N41" s="34">
        <v>13374975.050000001</v>
      </c>
      <c r="O41" s="3">
        <v>729216688.89999998</v>
      </c>
      <c r="P41" s="9">
        <f t="shared" si="6"/>
        <v>8.9670744125818175E-4</v>
      </c>
      <c r="Q41" s="14">
        <f>(K41/O41)</f>
        <v>2.3663579787278235E-3</v>
      </c>
      <c r="R41" s="14">
        <f>L41/O41</f>
        <v>2.9941374535647986E-3</v>
      </c>
      <c r="S41" s="35">
        <f>O41/X41</f>
        <v>1.0060035001388299</v>
      </c>
      <c r="T41" s="35">
        <f>L41/X41</f>
        <v>3.0121127581829508E-3</v>
      </c>
      <c r="U41" s="34">
        <v>1</v>
      </c>
      <c r="V41" s="34">
        <v>1</v>
      </c>
      <c r="W41" s="48">
        <v>413</v>
      </c>
      <c r="X41" s="93">
        <v>724864962</v>
      </c>
      <c r="Y41" s="49"/>
      <c r="Z41" s="49"/>
      <c r="AA41" s="49"/>
      <c r="AB41" s="49"/>
    </row>
    <row r="42" spans="1:28" s="49" customFormat="1" ht="16.5" customHeight="1" x14ac:dyDescent="0.3">
      <c r="A42" s="90">
        <v>37</v>
      </c>
      <c r="B42" s="73" t="s">
        <v>155</v>
      </c>
      <c r="C42" s="72" t="s">
        <v>154</v>
      </c>
      <c r="D42" s="34"/>
      <c r="E42" s="34"/>
      <c r="F42" s="34">
        <v>341306921.82999998</v>
      </c>
      <c r="G42" s="34"/>
      <c r="H42" s="34"/>
      <c r="I42" s="34"/>
      <c r="J42" s="34">
        <v>341306921.82999998</v>
      </c>
      <c r="K42" s="34">
        <v>511835.96</v>
      </c>
      <c r="L42" s="40">
        <v>1758609.38</v>
      </c>
      <c r="M42" s="128">
        <v>344715631.97000003</v>
      </c>
      <c r="N42" s="128">
        <v>15878.33</v>
      </c>
      <c r="O42" s="3">
        <v>344699753.63999999</v>
      </c>
      <c r="P42" s="9">
        <f t="shared" si="6"/>
        <v>4.2387240828937919E-4</v>
      </c>
      <c r="Q42" s="14">
        <f t="shared" si="7"/>
        <v>1.4848747485168062E-3</v>
      </c>
      <c r="R42" s="14">
        <f t="shared" si="8"/>
        <v>5.1018585346500394E-3</v>
      </c>
      <c r="S42" s="35">
        <f t="shared" si="9"/>
        <v>98.233170055457919</v>
      </c>
      <c r="T42" s="35">
        <f t="shared" si="10"/>
        <v>0.50117173703316664</v>
      </c>
      <c r="U42" s="34">
        <v>100</v>
      </c>
      <c r="V42" s="34">
        <v>100</v>
      </c>
      <c r="W42" s="48">
        <v>447</v>
      </c>
      <c r="X42" s="140">
        <v>3508995.52</v>
      </c>
      <c r="Y42"/>
      <c r="Z42"/>
      <c r="AA42"/>
      <c r="AB42"/>
    </row>
    <row r="43" spans="1:28" ht="15.75" x14ac:dyDescent="0.3">
      <c r="A43" s="96" t="s">
        <v>151</v>
      </c>
      <c r="B43" s="68"/>
      <c r="C43" s="46" t="s">
        <v>59</v>
      </c>
      <c r="D43" s="1"/>
      <c r="E43" s="1"/>
      <c r="F43" s="1"/>
      <c r="G43" s="1"/>
      <c r="H43" s="1"/>
      <c r="I43" s="1"/>
      <c r="J43" s="1"/>
      <c r="K43" s="1"/>
      <c r="L43" s="40"/>
      <c r="M43" s="1"/>
      <c r="N43" s="1"/>
      <c r="O43" s="7">
        <f>SUM(O20:O42)</f>
        <v>813215833111.44006</v>
      </c>
      <c r="P43" s="36">
        <f>(O43/$O$117)</f>
        <v>0.62432772239673207</v>
      </c>
      <c r="Q43" s="14"/>
      <c r="R43" s="14"/>
      <c r="S43" s="35"/>
      <c r="T43" s="35"/>
      <c r="U43" s="1"/>
      <c r="V43" s="1"/>
      <c r="W43" s="132">
        <f>SUM(W20:W42)</f>
        <v>229697</v>
      </c>
      <c r="X43" s="64"/>
    </row>
    <row r="44" spans="1:28" ht="15.75" x14ac:dyDescent="0.3">
      <c r="A44" s="103"/>
      <c r="B44" s="70"/>
      <c r="C44" s="55" t="s">
        <v>19</v>
      </c>
      <c r="D44" s="2"/>
      <c r="E44" s="2"/>
      <c r="F44" s="2"/>
      <c r="G44" s="2"/>
      <c r="H44" s="2"/>
      <c r="I44" s="2"/>
      <c r="J44" s="5"/>
      <c r="K44" s="2"/>
      <c r="L44" s="2"/>
      <c r="M44" s="2"/>
      <c r="N44" s="2"/>
      <c r="O44" s="3"/>
      <c r="P44" s="10"/>
      <c r="Q44" s="14"/>
      <c r="R44" s="14"/>
      <c r="S44" s="35"/>
      <c r="T44" s="35"/>
      <c r="U44" s="2"/>
      <c r="V44" s="2"/>
      <c r="W44" s="2"/>
      <c r="X44" s="104"/>
    </row>
    <row r="45" spans="1:28" ht="15.75" x14ac:dyDescent="0.3">
      <c r="A45" s="90">
        <v>38</v>
      </c>
      <c r="B45" s="6" t="s">
        <v>1</v>
      </c>
      <c r="C45" s="29" t="s">
        <v>20</v>
      </c>
      <c r="D45" s="1"/>
      <c r="E45" s="1"/>
      <c r="F45" s="1">
        <v>22593641065.509998</v>
      </c>
      <c r="G45" s="1">
        <v>52343232334.370003</v>
      </c>
      <c r="H45" s="1"/>
      <c r="I45" s="1"/>
      <c r="J45" s="1">
        <v>75197989300.059998</v>
      </c>
      <c r="K45" s="1">
        <v>119370868.67</v>
      </c>
      <c r="L45" s="40">
        <v>403748572.81</v>
      </c>
      <c r="M45" s="1">
        <v>82882624045.139999</v>
      </c>
      <c r="N45" s="1">
        <v>135146187.31</v>
      </c>
      <c r="O45" s="3">
        <v>82747477857.830002</v>
      </c>
      <c r="P45" s="10">
        <f t="shared" ref="P45:P52" si="11">(O45/$O$56)</f>
        <v>0.45140192658032846</v>
      </c>
      <c r="Q45" s="14">
        <f t="shared" ref="Q45:Q52" si="12">(K45/O45)</f>
        <v>1.4425922307274833E-3</v>
      </c>
      <c r="R45" s="14">
        <f t="shared" ref="R45:R55" si="13">L45/O45</f>
        <v>4.8792855475750935E-3</v>
      </c>
      <c r="S45" s="35">
        <f t="shared" ref="S45:S55" si="14">O45/X45</f>
        <v>219.98967647246735</v>
      </c>
      <c r="T45" s="35">
        <f t="shared" ref="T45:T52" si="15">L45/X45</f>
        <v>1.0733924490278306</v>
      </c>
      <c r="U45" s="129">
        <v>219.99</v>
      </c>
      <c r="V45" s="129">
        <v>219.99</v>
      </c>
      <c r="W45" s="37">
        <v>4060</v>
      </c>
      <c r="X45" s="64">
        <v>376142549.88999999</v>
      </c>
    </row>
    <row r="46" spans="1:28" ht="15.75" x14ac:dyDescent="0.3">
      <c r="A46" s="90">
        <v>39</v>
      </c>
      <c r="B46" s="6" t="s">
        <v>8</v>
      </c>
      <c r="C46" s="29" t="s">
        <v>112</v>
      </c>
      <c r="D46" s="1"/>
      <c r="E46" s="1"/>
      <c r="F46" s="1">
        <v>2419230245</v>
      </c>
      <c r="G46" s="1">
        <v>34171597203</v>
      </c>
      <c r="H46" s="1"/>
      <c r="I46" s="1"/>
      <c r="J46" s="1">
        <v>36590827448</v>
      </c>
      <c r="K46" s="1">
        <v>75524866</v>
      </c>
      <c r="L46" s="40">
        <v>340175053</v>
      </c>
      <c r="M46" s="1">
        <v>49920876297.620003</v>
      </c>
      <c r="N46" s="1">
        <v>70092651.040000007</v>
      </c>
      <c r="O46" s="3">
        <v>52974007546</v>
      </c>
      <c r="P46" s="9">
        <f t="shared" si="11"/>
        <v>0.28898245220271113</v>
      </c>
      <c r="Q46" s="14">
        <f t="shared" si="12"/>
        <v>1.4256966670761686E-3</v>
      </c>
      <c r="R46" s="14">
        <f t="shared" si="13"/>
        <v>6.4215465047572405E-3</v>
      </c>
      <c r="S46" s="35">
        <f t="shared" si="14"/>
        <v>1.8778436554294924</v>
      </c>
      <c r="T46" s="35">
        <f t="shared" si="15"/>
        <v>1.2058660362003816E-2</v>
      </c>
      <c r="U46" s="1">
        <v>1.8351999999999999</v>
      </c>
      <c r="V46" s="1">
        <v>1.8351999999999999</v>
      </c>
      <c r="W46" s="37">
        <v>2229</v>
      </c>
      <c r="X46" s="64">
        <v>28210020250</v>
      </c>
    </row>
    <row r="47" spans="1:28" ht="15.75" x14ac:dyDescent="0.3">
      <c r="A47" s="90">
        <v>40</v>
      </c>
      <c r="B47" s="6" t="s">
        <v>64</v>
      </c>
      <c r="C47" s="29" t="s">
        <v>21</v>
      </c>
      <c r="D47" s="1"/>
      <c r="E47" s="1"/>
      <c r="F47" s="1">
        <v>383969792.68000001</v>
      </c>
      <c r="G47" s="1">
        <v>1478160342.47</v>
      </c>
      <c r="H47" s="1"/>
      <c r="I47" s="1"/>
      <c r="J47" s="1">
        <v>1862130135.1500001</v>
      </c>
      <c r="K47" s="1">
        <v>2189585.15</v>
      </c>
      <c r="L47" s="40">
        <v>38656001.479999997</v>
      </c>
      <c r="M47" s="1">
        <v>1940045812.47</v>
      </c>
      <c r="N47" s="1">
        <v>14539458.310000001</v>
      </c>
      <c r="O47" s="3">
        <v>1925506354.1600001</v>
      </c>
      <c r="P47" s="9">
        <f>(O47/$O$56)</f>
        <v>1.0503973056482013E-2</v>
      </c>
      <c r="Q47" s="14">
        <f t="shared" si="12"/>
        <v>1.1371477145580254E-3</v>
      </c>
      <c r="R47" s="14">
        <f>L47/O47</f>
        <v>2.0075758979701541E-2</v>
      </c>
      <c r="S47" s="35">
        <f t="shared" si="14"/>
        <v>367.25375045418519</v>
      </c>
      <c r="T47" s="35">
        <f>L47/X47</f>
        <v>7.3728977785096781</v>
      </c>
      <c r="U47" s="1">
        <v>367.22</v>
      </c>
      <c r="V47" s="1">
        <v>367.22</v>
      </c>
      <c r="W47" s="37">
        <v>109</v>
      </c>
      <c r="X47" s="64">
        <v>5242986.2235000003</v>
      </c>
    </row>
    <row r="48" spans="1:28" ht="15.75" x14ac:dyDescent="0.3">
      <c r="A48" s="90">
        <v>41</v>
      </c>
      <c r="B48" s="6" t="s">
        <v>11</v>
      </c>
      <c r="C48" s="29" t="s">
        <v>22</v>
      </c>
      <c r="D48" s="1">
        <v>0</v>
      </c>
      <c r="E48" s="1"/>
      <c r="F48" s="1">
        <v>5484994197.29</v>
      </c>
      <c r="G48" s="1">
        <v>8241416870.8000002</v>
      </c>
      <c r="H48" s="1"/>
      <c r="I48" s="1"/>
      <c r="J48" s="1">
        <v>12661685217.969999</v>
      </c>
      <c r="K48" s="1">
        <v>12310328.710000001</v>
      </c>
      <c r="L48" s="40">
        <v>209927739.34</v>
      </c>
      <c r="M48" s="1">
        <v>13688316681.620001</v>
      </c>
      <c r="N48" s="1">
        <v>1026631463.65</v>
      </c>
      <c r="O48" s="3">
        <v>12661685217.969999</v>
      </c>
      <c r="P48" s="9">
        <f t="shared" si="11"/>
        <v>6.9071701628963811E-2</v>
      </c>
      <c r="Q48" s="14">
        <f t="shared" si="12"/>
        <v>9.7225041517606694E-4</v>
      </c>
      <c r="R48" s="14">
        <f t="shared" si="13"/>
        <v>1.6579762940407149E-2</v>
      </c>
      <c r="S48" s="35">
        <f t="shared" si="14"/>
        <v>1420.5338115500954</v>
      </c>
      <c r="T48" s="35">
        <f t="shared" si="15"/>
        <v>23.552113844333583</v>
      </c>
      <c r="U48" s="1">
        <v>1420.53</v>
      </c>
      <c r="V48" s="1">
        <v>1422.15</v>
      </c>
      <c r="W48" s="37">
        <v>1207</v>
      </c>
      <c r="X48" s="64">
        <v>8913329</v>
      </c>
    </row>
    <row r="49" spans="1:24" ht="15.75" customHeight="1" x14ac:dyDescent="0.3">
      <c r="A49" s="105" t="s">
        <v>158</v>
      </c>
      <c r="B49" s="29" t="s">
        <v>11</v>
      </c>
      <c r="C49" s="29" t="s">
        <v>121</v>
      </c>
      <c r="D49" s="34"/>
      <c r="E49" s="1"/>
      <c r="F49" s="1"/>
      <c r="G49" s="1"/>
      <c r="H49" s="23"/>
      <c r="I49" s="1"/>
      <c r="J49" s="1"/>
      <c r="K49" s="23"/>
      <c r="L49" s="40"/>
      <c r="M49" s="1"/>
      <c r="N49" s="23"/>
      <c r="O49" s="3"/>
      <c r="P49" s="9">
        <f t="shared" si="11"/>
        <v>0</v>
      </c>
      <c r="Q49" s="14" t="e">
        <f t="shared" si="12"/>
        <v>#DIV/0!</v>
      </c>
      <c r="R49" s="14" t="e">
        <f t="shared" si="13"/>
        <v>#DIV/0!</v>
      </c>
      <c r="S49" s="35" t="e">
        <f t="shared" si="14"/>
        <v>#DIV/0!</v>
      </c>
      <c r="T49" s="35" t="e">
        <f t="shared" si="15"/>
        <v>#DIV/0!</v>
      </c>
      <c r="U49" s="1">
        <v>45981.35</v>
      </c>
      <c r="V49" s="1">
        <v>46164.06</v>
      </c>
      <c r="W49" s="37"/>
      <c r="X49" s="64"/>
    </row>
    <row r="50" spans="1:24" s="49" customFormat="1" ht="15.75" customHeight="1" x14ac:dyDescent="0.3">
      <c r="A50" s="106" t="s">
        <v>159</v>
      </c>
      <c r="B50" s="72" t="s">
        <v>11</v>
      </c>
      <c r="C50" s="72" t="s">
        <v>122</v>
      </c>
      <c r="E50" s="34"/>
      <c r="F50" s="34">
        <v>1443168111.5</v>
      </c>
      <c r="G50" s="34">
        <v>3904370499.4099998</v>
      </c>
      <c r="H50" s="34"/>
      <c r="I50" s="34"/>
      <c r="J50" s="34">
        <v>5401070846.8599997</v>
      </c>
      <c r="K50" s="34">
        <v>7633603.2000000002</v>
      </c>
      <c r="L50" s="40">
        <v>26182919.600000001</v>
      </c>
      <c r="M50" s="34">
        <v>5448935151.3599997</v>
      </c>
      <c r="N50" s="34">
        <v>47864304.5</v>
      </c>
      <c r="O50" s="3">
        <v>5401070846.8599997</v>
      </c>
      <c r="P50" s="9">
        <f t="shared" si="11"/>
        <v>2.9463783658256221E-2</v>
      </c>
      <c r="Q50" s="14">
        <f t="shared" si="12"/>
        <v>1.4133499478974469E-3</v>
      </c>
      <c r="R50" s="14">
        <f>L50/O50</f>
        <v>4.8477274863413184E-3</v>
      </c>
      <c r="S50" s="35">
        <f>O50/X50</f>
        <v>45970.496255764534</v>
      </c>
      <c r="T50" s="35">
        <f t="shared" si="15"/>
        <v>222.85243825982039</v>
      </c>
      <c r="U50" s="34">
        <v>45864.73</v>
      </c>
      <c r="V50" s="34">
        <v>46047.44</v>
      </c>
      <c r="W50" s="48">
        <v>1328</v>
      </c>
      <c r="X50" s="93">
        <v>117489.94</v>
      </c>
    </row>
    <row r="51" spans="1:24" ht="15.75" x14ac:dyDescent="0.3">
      <c r="A51" s="90">
        <v>43</v>
      </c>
      <c r="B51" s="29" t="s">
        <v>2</v>
      </c>
      <c r="C51" s="29" t="s">
        <v>116</v>
      </c>
      <c r="D51" s="1"/>
      <c r="E51" s="1"/>
      <c r="F51" s="130">
        <v>137205031.74000001</v>
      </c>
      <c r="G51" s="1">
        <v>2804471274.8899999</v>
      </c>
      <c r="H51" s="1"/>
      <c r="I51" s="1">
        <v>497302.77</v>
      </c>
      <c r="J51" s="1">
        <v>2950737460.7800002</v>
      </c>
      <c r="K51" s="1">
        <v>4011096.27</v>
      </c>
      <c r="L51" s="40">
        <v>12047154.82</v>
      </c>
      <c r="M51" s="122">
        <v>2951234763.5500002</v>
      </c>
      <c r="N51" s="131">
        <v>4011071</v>
      </c>
      <c r="O51" s="3">
        <v>2947223670.8899999</v>
      </c>
      <c r="P51" s="9">
        <f t="shared" si="11"/>
        <v>1.6077619252500348E-2</v>
      </c>
      <c r="Q51" s="14">
        <f t="shared" si="12"/>
        <v>1.3609745027559218E-3</v>
      </c>
      <c r="R51" s="14">
        <f t="shared" si="13"/>
        <v>4.0876282784339923E-3</v>
      </c>
      <c r="S51" s="35">
        <f t="shared" si="14"/>
        <v>401.84078344279834</v>
      </c>
      <c r="T51" s="35">
        <f t="shared" si="15"/>
        <v>1.6425757498288522</v>
      </c>
      <c r="U51" s="1">
        <v>400.71</v>
      </c>
      <c r="V51" s="1">
        <v>400.71</v>
      </c>
      <c r="W51" s="37">
        <v>93</v>
      </c>
      <c r="X51" s="64">
        <v>7334307</v>
      </c>
    </row>
    <row r="52" spans="1:24" ht="15.75" x14ac:dyDescent="0.3">
      <c r="A52" s="90">
        <v>44</v>
      </c>
      <c r="B52" s="29" t="s">
        <v>8</v>
      </c>
      <c r="C52" s="29" t="s">
        <v>161</v>
      </c>
      <c r="D52" s="1"/>
      <c r="E52" s="1"/>
      <c r="F52" s="1"/>
      <c r="G52" s="1">
        <v>19627616930</v>
      </c>
      <c r="H52" s="1"/>
      <c r="I52" s="1"/>
      <c r="J52" s="1">
        <v>19627616930</v>
      </c>
      <c r="K52" s="1">
        <v>28361243</v>
      </c>
      <c r="L52" s="40">
        <v>111913249</v>
      </c>
      <c r="M52" s="1">
        <v>20402792230</v>
      </c>
      <c r="N52" s="1">
        <v>194621507.75</v>
      </c>
      <c r="O52" s="67">
        <v>20402217518</v>
      </c>
      <c r="P52" s="9">
        <f t="shared" si="11"/>
        <v>0.11129765562110926</v>
      </c>
      <c r="Q52" s="14">
        <f t="shared" si="12"/>
        <v>1.3901059027028849E-3</v>
      </c>
      <c r="R52" s="14">
        <f t="shared" si="13"/>
        <v>5.4853473109608671E-3</v>
      </c>
      <c r="S52" s="35">
        <f t="shared" si="14"/>
        <v>41376.842271990718</v>
      </c>
      <c r="T52" s="35">
        <f t="shared" si="15"/>
        <v>226.96635049271623</v>
      </c>
      <c r="U52" s="1">
        <v>41016.82</v>
      </c>
      <c r="V52" s="1">
        <v>41016.82</v>
      </c>
      <c r="W52" s="37">
        <v>304</v>
      </c>
      <c r="X52" s="64">
        <v>493083</v>
      </c>
    </row>
    <row r="53" spans="1:24" ht="15.75" x14ac:dyDescent="0.3">
      <c r="A53" s="90">
        <v>45</v>
      </c>
      <c r="B53" s="29" t="s">
        <v>63</v>
      </c>
      <c r="C53" s="29" t="s">
        <v>142</v>
      </c>
      <c r="D53" s="1">
        <v>0</v>
      </c>
      <c r="E53" s="1"/>
      <c r="F53" s="1"/>
      <c r="G53" s="1">
        <v>552129515.79999995</v>
      </c>
      <c r="H53" s="1"/>
      <c r="I53" s="1"/>
      <c r="J53" s="1">
        <v>552129515.79999995</v>
      </c>
      <c r="K53" s="1">
        <v>611127.4</v>
      </c>
      <c r="L53" s="40">
        <v>1149446.8</v>
      </c>
      <c r="M53" s="1">
        <v>557045792.39999998</v>
      </c>
      <c r="N53" s="1">
        <v>611127.4</v>
      </c>
      <c r="O53" s="3">
        <v>544557119</v>
      </c>
      <c r="P53" s="9">
        <f>(O50/$O$56)</f>
        <v>2.9463783658256221E-2</v>
      </c>
      <c r="Q53" s="14">
        <f>(K53/O50)</f>
        <v>1.1314930267120804E-4</v>
      </c>
      <c r="R53" s="14">
        <f>L53/O50</f>
        <v>2.1281831558796338E-4</v>
      </c>
      <c r="S53" s="35">
        <f>O50/X53</f>
        <v>401506.90208593517</v>
      </c>
      <c r="T53" s="35">
        <f t="shared" ref="T53" si="16">L53/X53</f>
        <v>85.448022598870054</v>
      </c>
      <c r="U53" s="1">
        <v>106.4529</v>
      </c>
      <c r="V53" s="1">
        <v>108.8943</v>
      </c>
      <c r="W53" s="38">
        <v>29</v>
      </c>
      <c r="X53" s="107">
        <v>13452</v>
      </c>
    </row>
    <row r="54" spans="1:24" ht="15.75" x14ac:dyDescent="0.3">
      <c r="A54" s="94">
        <v>46</v>
      </c>
      <c r="B54" s="29" t="s">
        <v>64</v>
      </c>
      <c r="C54" s="29" t="s">
        <v>165</v>
      </c>
      <c r="D54" s="1"/>
      <c r="E54" s="1"/>
      <c r="F54" s="1">
        <v>0</v>
      </c>
      <c r="G54" s="1">
        <v>449884994.47000003</v>
      </c>
      <c r="H54" s="1"/>
      <c r="I54" s="1"/>
      <c r="J54" s="1">
        <v>449884994.47000003</v>
      </c>
      <c r="K54" s="1">
        <v>793758.6</v>
      </c>
      <c r="L54" s="40">
        <v>2288529.2000000002</v>
      </c>
      <c r="M54" s="1">
        <v>498516484.27999997</v>
      </c>
      <c r="N54" s="1">
        <v>1187091.83</v>
      </c>
      <c r="O54" s="3">
        <v>497329392.44</v>
      </c>
      <c r="P54" s="9">
        <f>(O54/$O$56)</f>
        <v>2.7130185922784266E-3</v>
      </c>
      <c r="Q54" s="14">
        <f t="shared" ref="Q54:Q55" si="17">(K54/O54)</f>
        <v>1.5960420036822225E-3</v>
      </c>
      <c r="R54" s="14">
        <f>L54/O54</f>
        <v>4.6016367316880401E-3</v>
      </c>
      <c r="S54" s="35">
        <f t="shared" ref="S54:S55" si="18">O54/X54</f>
        <v>38646.826526956764</v>
      </c>
      <c r="T54" s="35">
        <f>L54/X54</f>
        <v>177.83865650961997</v>
      </c>
      <c r="U54" s="1">
        <v>99.29</v>
      </c>
      <c r="V54" s="1">
        <v>99.29</v>
      </c>
      <c r="W54" s="37">
        <v>101</v>
      </c>
      <c r="X54" s="64">
        <v>12868.57</v>
      </c>
    </row>
    <row r="55" spans="1:24" ht="15.75" x14ac:dyDescent="0.3">
      <c r="A55" s="94">
        <v>47</v>
      </c>
      <c r="B55" s="57" t="s">
        <v>61</v>
      </c>
      <c r="C55" s="29" t="s">
        <v>166</v>
      </c>
      <c r="D55" s="1"/>
      <c r="E55" s="1"/>
      <c r="F55" s="1">
        <v>0</v>
      </c>
      <c r="G55" s="1">
        <v>2977200645.1999998</v>
      </c>
      <c r="H55" s="1"/>
      <c r="I55" s="1"/>
      <c r="J55" s="1">
        <v>2977200645.1999998</v>
      </c>
      <c r="K55" s="1">
        <v>6099293.5499999998</v>
      </c>
      <c r="L55" s="40">
        <v>9465517.4700000007</v>
      </c>
      <c r="M55" s="1">
        <v>3216342644.0100002</v>
      </c>
      <c r="N55" s="1">
        <v>5223670</v>
      </c>
      <c r="O55" s="3">
        <v>3211119187</v>
      </c>
      <c r="P55" s="9">
        <f t="shared" ref="P55" si="19">(O55/$O$43)</f>
        <v>3.9486678151776228E-3</v>
      </c>
      <c r="Q55" s="14">
        <f t="shared" si="17"/>
        <v>1.8994292004770733E-3</v>
      </c>
      <c r="R55" s="14">
        <f t="shared" ref="R55" si="20">L55/O55</f>
        <v>2.9477315910043174E-3</v>
      </c>
      <c r="S55" s="35">
        <f t="shared" si="18"/>
        <v>392.237334355808</v>
      </c>
      <c r="T55" s="35">
        <f t="shared" ref="T55" si="21">L55/X55</f>
        <v>1.1562103816519382</v>
      </c>
      <c r="U55" s="1">
        <v>407.93</v>
      </c>
      <c r="V55" s="1">
        <v>407.93</v>
      </c>
      <c r="W55" s="37">
        <v>229</v>
      </c>
      <c r="X55" s="64">
        <v>8186674</v>
      </c>
    </row>
    <row r="56" spans="1:24" ht="15.75" x14ac:dyDescent="0.3">
      <c r="A56" s="96"/>
      <c r="B56" s="68"/>
      <c r="C56" s="46" t="s">
        <v>59</v>
      </c>
      <c r="D56" s="1"/>
      <c r="E56" s="1"/>
      <c r="F56" s="1"/>
      <c r="G56" s="1"/>
      <c r="H56" s="1"/>
      <c r="I56" s="1"/>
      <c r="J56" s="1"/>
      <c r="K56" s="1"/>
      <c r="L56" s="40"/>
      <c r="M56" s="1"/>
      <c r="N56" s="1"/>
      <c r="O56" s="7">
        <f>SUM(O45:O55)</f>
        <v>183312194710.14999</v>
      </c>
      <c r="P56" s="36">
        <f>(O56/$O$117)</f>
        <v>0.14073371465610759</v>
      </c>
      <c r="Q56" s="14"/>
      <c r="R56" s="14"/>
      <c r="S56" s="35"/>
      <c r="T56" s="35"/>
      <c r="U56" s="1"/>
      <c r="V56" s="1"/>
      <c r="W56" s="132">
        <f>SUM(W45:W55)</f>
        <v>9689</v>
      </c>
      <c r="X56" s="64"/>
    </row>
    <row r="57" spans="1:24" ht="15.75" customHeight="1" x14ac:dyDescent="0.3">
      <c r="A57" s="99"/>
      <c r="B57" s="56"/>
      <c r="C57" s="55" t="s">
        <v>23</v>
      </c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100"/>
    </row>
    <row r="58" spans="1:24" ht="15.75" x14ac:dyDescent="0.3">
      <c r="A58" s="90">
        <v>48</v>
      </c>
      <c r="B58" s="6" t="s">
        <v>24</v>
      </c>
      <c r="C58" s="4" t="s">
        <v>25</v>
      </c>
      <c r="D58" s="1">
        <v>0</v>
      </c>
      <c r="E58" s="1">
        <v>0</v>
      </c>
      <c r="F58" s="1">
        <v>4115011414.6599998</v>
      </c>
      <c r="G58" s="1">
        <v>3570641580.1500001</v>
      </c>
      <c r="H58" s="1">
        <v>0</v>
      </c>
      <c r="I58" s="1">
        <v>0</v>
      </c>
      <c r="J58" s="1">
        <v>7685652994.8100004</v>
      </c>
      <c r="K58" s="1">
        <v>11381230.029999999</v>
      </c>
      <c r="L58" s="40">
        <v>80608079.090000004</v>
      </c>
      <c r="M58" s="1">
        <v>7793187405.8900003</v>
      </c>
      <c r="N58" s="1">
        <v>100100653.55</v>
      </c>
      <c r="O58" s="3">
        <v>7693086752.3400002</v>
      </c>
      <c r="P58" s="9">
        <f>(O58/$O$80)</f>
        <v>3.4647435815232649E-2</v>
      </c>
      <c r="Q58" s="14">
        <f>(J58/O58)</f>
        <v>0.99903370938489178</v>
      </c>
      <c r="R58" s="14">
        <f t="shared" ref="R58:R83" si="22">L58/O58</f>
        <v>1.047798909397213E-2</v>
      </c>
      <c r="S58" s="35">
        <f t="shared" ref="S58:S83" si="23">O58/X58</f>
        <v>14245.668952237773</v>
      </c>
      <c r="T58" s="35">
        <f t="shared" ref="T58:T83" si="24">L58/X58</f>
        <v>149.26596391788476</v>
      </c>
      <c r="U58" s="1">
        <v>3207.56</v>
      </c>
      <c r="V58" s="1">
        <v>3207.56</v>
      </c>
      <c r="W58" s="37">
        <v>1522</v>
      </c>
      <c r="X58" s="64">
        <v>540029.87</v>
      </c>
    </row>
    <row r="59" spans="1:24" ht="14.25" customHeight="1" x14ac:dyDescent="0.3">
      <c r="A59" s="90">
        <v>49</v>
      </c>
      <c r="B59" s="6" t="s">
        <v>26</v>
      </c>
      <c r="C59" s="29" t="s">
        <v>27</v>
      </c>
      <c r="D59" s="1">
        <v>68613749.599999994</v>
      </c>
      <c r="E59" s="1"/>
      <c r="F59" s="1">
        <v>3203631222.9000001</v>
      </c>
      <c r="G59" s="1">
        <v>4004478253.1500001</v>
      </c>
      <c r="H59" s="1">
        <v>0</v>
      </c>
      <c r="I59" s="1">
        <v>0</v>
      </c>
      <c r="J59" s="1">
        <v>7276723225.6499996</v>
      </c>
      <c r="K59" s="1">
        <v>44121833.770000003</v>
      </c>
      <c r="L59" s="40">
        <v>215349585.53</v>
      </c>
      <c r="M59" s="1">
        <v>7318584749.6599998</v>
      </c>
      <c r="N59" s="1">
        <v>420154581.74000001</v>
      </c>
      <c r="O59" s="3">
        <v>6898430167.9300003</v>
      </c>
      <c r="P59" s="9">
        <f>(O59/$O$80)</f>
        <v>3.1068532588238253E-2</v>
      </c>
      <c r="Q59" s="14">
        <f t="shared" ref="Q59:Q79" si="25">(K59/O59)</f>
        <v>6.3959238110602723E-3</v>
      </c>
      <c r="R59" s="14">
        <f t="shared" si="22"/>
        <v>3.1217187140798377E-2</v>
      </c>
      <c r="S59" s="35">
        <f t="shared" si="23"/>
        <v>0.97751012538787962</v>
      </c>
      <c r="T59" s="35">
        <f t="shared" si="24"/>
        <v>3.0515116516258725E-2</v>
      </c>
      <c r="U59" s="1">
        <v>1</v>
      </c>
      <c r="V59" s="1">
        <v>1</v>
      </c>
      <c r="W59" s="37">
        <v>4342</v>
      </c>
      <c r="X59" s="64">
        <v>7057144462</v>
      </c>
    </row>
    <row r="60" spans="1:24" s="32" customFormat="1" ht="15.75" x14ac:dyDescent="0.3">
      <c r="A60" s="90">
        <v>50</v>
      </c>
      <c r="B60" s="29" t="s">
        <v>92</v>
      </c>
      <c r="C60" s="29" t="s">
        <v>96</v>
      </c>
      <c r="D60" s="4"/>
      <c r="E60" s="57"/>
      <c r="F60" s="4">
        <v>115400205.87</v>
      </c>
      <c r="G60" s="4">
        <v>349289496.10000002</v>
      </c>
      <c r="H60" s="4">
        <v>0</v>
      </c>
      <c r="I60" s="4">
        <v>0</v>
      </c>
      <c r="J60" s="1">
        <v>464689701.97000003</v>
      </c>
      <c r="K60" s="1">
        <v>838466.27</v>
      </c>
      <c r="L60" s="40">
        <v>2712613.73</v>
      </c>
      <c r="M60" s="1">
        <v>486661503.56</v>
      </c>
      <c r="N60" s="1">
        <v>7929734.6299999999</v>
      </c>
      <c r="O60" s="3">
        <v>478731768.93000001</v>
      </c>
      <c r="P60" s="21">
        <f>(O60/$O$80)</f>
        <v>2.1560693088076462E-3</v>
      </c>
      <c r="Q60" s="31">
        <f>(K60/O60)</f>
        <v>1.7514322725521905E-3</v>
      </c>
      <c r="R60" s="14">
        <f t="shared" si="22"/>
        <v>5.6662496747664918E-3</v>
      </c>
      <c r="S60" s="35">
        <f t="shared" si="23"/>
        <v>1.9857878353011</v>
      </c>
      <c r="T60" s="35">
        <f t="shared" si="24"/>
        <v>1.1251969675930115E-2</v>
      </c>
      <c r="U60" s="1">
        <v>2.1800000000000002</v>
      </c>
      <c r="V60" s="4">
        <v>2.1800000000000002</v>
      </c>
      <c r="W60" s="37">
        <v>1447</v>
      </c>
      <c r="X60" s="64">
        <v>241079011.77540001</v>
      </c>
    </row>
    <row r="61" spans="1:24" ht="15.75" x14ac:dyDescent="0.3">
      <c r="A61" s="90">
        <v>51</v>
      </c>
      <c r="B61" s="6" t="s">
        <v>1</v>
      </c>
      <c r="C61" s="6" t="s">
        <v>160</v>
      </c>
      <c r="D61" s="20">
        <v>23067800</v>
      </c>
      <c r="E61" s="1">
        <v>1218492</v>
      </c>
      <c r="F61" s="20">
        <v>6298874884.5900002</v>
      </c>
      <c r="G61" s="20">
        <v>12964078259.889999</v>
      </c>
      <c r="H61" s="1"/>
      <c r="I61" s="1"/>
      <c r="J61" s="20">
        <v>19287239436.48</v>
      </c>
      <c r="K61" s="20">
        <v>29371337.890000001</v>
      </c>
      <c r="L61" s="40">
        <v>125031375.18000001</v>
      </c>
      <c r="M61" s="20">
        <v>19852607693.360001</v>
      </c>
      <c r="N61" s="20">
        <v>41745604.869999997</v>
      </c>
      <c r="O61" s="3">
        <v>19810862088.490002</v>
      </c>
      <c r="P61" s="9">
        <f>(O61/$O$80)</f>
        <v>8.922238819763767E-2</v>
      </c>
      <c r="Q61" s="14">
        <f>(K61/O61)</f>
        <v>1.4825875703341844E-3</v>
      </c>
      <c r="R61" s="14">
        <f t="shared" si="22"/>
        <v>6.3112536254867234E-3</v>
      </c>
      <c r="S61" s="35">
        <f t="shared" si="23"/>
        <v>287.42277183173002</v>
      </c>
      <c r="T61" s="35">
        <f t="shared" si="24"/>
        <v>1.8139980107704494</v>
      </c>
      <c r="U61" s="16">
        <v>287.42</v>
      </c>
      <c r="V61" s="1">
        <v>287.42</v>
      </c>
      <c r="W61" s="37">
        <v>8257</v>
      </c>
      <c r="X61" s="91">
        <v>68925861.239999995</v>
      </c>
    </row>
    <row r="62" spans="1:24" ht="15.75" x14ac:dyDescent="0.3">
      <c r="A62" s="90">
        <v>52</v>
      </c>
      <c r="B62" s="6" t="s">
        <v>29</v>
      </c>
      <c r="C62" s="29" t="s">
        <v>30</v>
      </c>
      <c r="D62" s="16">
        <v>0</v>
      </c>
      <c r="E62" s="16">
        <v>0</v>
      </c>
      <c r="F62" s="1">
        <v>1379483267.4400001</v>
      </c>
      <c r="G62" s="1">
        <v>2957700431.5300002</v>
      </c>
      <c r="H62" s="1">
        <v>0</v>
      </c>
      <c r="I62" s="1">
        <v>0</v>
      </c>
      <c r="J62" s="1">
        <v>4337183698.9700003</v>
      </c>
      <c r="K62" s="1">
        <v>5420055.4699999997</v>
      </c>
      <c r="L62" s="40">
        <v>40232616.399999999</v>
      </c>
      <c r="M62" s="1">
        <v>4750261972</v>
      </c>
      <c r="N62" s="1">
        <v>47800796</v>
      </c>
      <c r="O62" s="3">
        <v>4702461175</v>
      </c>
      <c r="P62" s="9">
        <f>(O62/$O$80)</f>
        <v>2.1178523911078769E-2</v>
      </c>
      <c r="Q62" s="14">
        <f t="shared" si="25"/>
        <v>1.1525997277372524E-3</v>
      </c>
      <c r="R62" s="14">
        <f t="shared" si="22"/>
        <v>8.5556509459113177E-3</v>
      </c>
      <c r="S62" s="35">
        <f t="shared" si="23"/>
        <v>1.0099999998840181</v>
      </c>
      <c r="T62" s="35">
        <f t="shared" si="24"/>
        <v>8.641207454378132E-3</v>
      </c>
      <c r="U62" s="1">
        <v>1.01</v>
      </c>
      <c r="V62" s="1">
        <v>1.01</v>
      </c>
      <c r="W62" s="37">
        <v>1148</v>
      </c>
      <c r="X62" s="95">
        <v>4655902154</v>
      </c>
    </row>
    <row r="63" spans="1:24" ht="15.75" x14ac:dyDescent="0.3">
      <c r="A63" s="90">
        <v>53</v>
      </c>
      <c r="B63" s="1" t="s">
        <v>2</v>
      </c>
      <c r="C63" s="29" t="s">
        <v>117</v>
      </c>
      <c r="D63" s="1"/>
      <c r="E63" s="1">
        <v>0</v>
      </c>
      <c r="F63" s="16">
        <v>7895435787.0799999</v>
      </c>
      <c r="G63" s="1">
        <v>9000615498.2600002</v>
      </c>
      <c r="H63" s="1">
        <v>0</v>
      </c>
      <c r="I63" s="1">
        <v>0</v>
      </c>
      <c r="J63" s="1">
        <v>7986395962.1000004</v>
      </c>
      <c r="K63" s="1">
        <v>17894004.780000001</v>
      </c>
      <c r="L63" s="40">
        <v>101138121.58</v>
      </c>
      <c r="M63" s="1">
        <v>16987011460.360001</v>
      </c>
      <c r="N63" s="1">
        <v>18668198.289999999</v>
      </c>
      <c r="O63" s="3">
        <v>16968343262.07</v>
      </c>
      <c r="P63" s="9">
        <f>(O63/$O$80)</f>
        <v>7.6420506227176194E-2</v>
      </c>
      <c r="Q63" s="14">
        <f t="shared" si="25"/>
        <v>1.0545522626241991E-3</v>
      </c>
      <c r="R63" s="14">
        <f t="shared" si="22"/>
        <v>5.9604004950841597E-3</v>
      </c>
      <c r="S63" s="35">
        <f t="shared" si="23"/>
        <v>3.7952523587811937</v>
      </c>
      <c r="T63" s="35">
        <f t="shared" si="24"/>
        <v>2.2621224038248754E-2</v>
      </c>
      <c r="U63" s="1">
        <v>3.8</v>
      </c>
      <c r="V63" s="1">
        <v>3.8</v>
      </c>
      <c r="W63" s="37">
        <v>1101</v>
      </c>
      <c r="X63" s="95">
        <v>4470939389</v>
      </c>
    </row>
    <row r="64" spans="1:24" ht="15.75" x14ac:dyDescent="0.3">
      <c r="A64" s="90">
        <v>54</v>
      </c>
      <c r="B64" s="6" t="s">
        <v>1</v>
      </c>
      <c r="C64" s="4" t="s">
        <v>70</v>
      </c>
      <c r="D64" s="1"/>
      <c r="E64" s="1"/>
      <c r="F64" s="16">
        <v>21866374559.290001</v>
      </c>
      <c r="G64" s="1">
        <v>11916218767.6</v>
      </c>
      <c r="H64" s="1">
        <v>0</v>
      </c>
      <c r="I64" s="1">
        <v>0</v>
      </c>
      <c r="J64" s="1">
        <v>33782593326.889999</v>
      </c>
      <c r="K64" s="20">
        <v>35738611.090000004</v>
      </c>
      <c r="L64" s="41">
        <v>179271611.91</v>
      </c>
      <c r="M64" s="20">
        <v>34560188572.870003</v>
      </c>
      <c r="N64" s="20">
        <v>73383913.909999996</v>
      </c>
      <c r="O64" s="3">
        <v>34486804658.959999</v>
      </c>
      <c r="P64" s="9">
        <f>(O64/$O$80)</f>
        <v>0.15531858529092205</v>
      </c>
      <c r="Q64" s="14">
        <f t="shared" si="25"/>
        <v>1.0362981274553882E-3</v>
      </c>
      <c r="R64" s="14">
        <f t="shared" si="22"/>
        <v>5.1982668061833189E-3</v>
      </c>
      <c r="S64" s="35">
        <f t="shared" si="23"/>
        <v>3859.1017443564319</v>
      </c>
      <c r="T64" s="35">
        <f t="shared" si="24"/>
        <v>20.060640499372184</v>
      </c>
      <c r="U64" s="20">
        <v>3859.1</v>
      </c>
      <c r="V64" s="1">
        <v>3859.1</v>
      </c>
      <c r="W64" s="37">
        <v>294</v>
      </c>
      <c r="X64" s="64">
        <v>8936484.9499999993</v>
      </c>
    </row>
    <row r="65" spans="1:26" ht="15.75" x14ac:dyDescent="0.3">
      <c r="A65" s="90">
        <v>55</v>
      </c>
      <c r="B65" s="6" t="s">
        <v>1</v>
      </c>
      <c r="C65" s="4" t="s">
        <v>69</v>
      </c>
      <c r="D65" s="1">
        <v>80791655.549999997</v>
      </c>
      <c r="E65" s="1">
        <v>639443.44999999995</v>
      </c>
      <c r="F65" s="1">
        <v>299923592.16000003</v>
      </c>
      <c r="G65" s="1">
        <v>15639344.26</v>
      </c>
      <c r="H65" s="1"/>
      <c r="I65" s="1"/>
      <c r="J65" s="1">
        <v>396994035.42000002</v>
      </c>
      <c r="K65" s="1">
        <v>1006725.76</v>
      </c>
      <c r="L65" s="40">
        <v>-595964.99</v>
      </c>
      <c r="M65" s="1">
        <v>400166721.88999999</v>
      </c>
      <c r="N65" s="1">
        <v>2269127.77</v>
      </c>
      <c r="O65" s="3">
        <v>397897594.12</v>
      </c>
      <c r="P65" s="9">
        <f>(O65/$O$80)</f>
        <v>1.7920155845265718E-3</v>
      </c>
      <c r="Q65" s="14">
        <f t="shared" si="25"/>
        <v>2.5301127095942845E-3</v>
      </c>
      <c r="R65" s="14">
        <f t="shared" si="22"/>
        <v>-1.4977848542111712E-3</v>
      </c>
      <c r="S65" s="35">
        <f t="shared" si="23"/>
        <v>3129.3221152080391</v>
      </c>
      <c r="T65" s="35">
        <f t="shared" si="24"/>
        <v>-4.6870512681066669</v>
      </c>
      <c r="U65" s="1">
        <v>3122.91</v>
      </c>
      <c r="V65" s="1">
        <v>3133.93</v>
      </c>
      <c r="W65" s="37">
        <v>17</v>
      </c>
      <c r="X65" s="64">
        <v>127151.37</v>
      </c>
    </row>
    <row r="66" spans="1:26" ht="15.75" x14ac:dyDescent="0.3">
      <c r="A66" s="90">
        <v>56</v>
      </c>
      <c r="B66" s="6" t="s">
        <v>47</v>
      </c>
      <c r="C66" s="4" t="s">
        <v>72</v>
      </c>
      <c r="D66" s="1"/>
      <c r="E66" s="1"/>
      <c r="F66" s="1"/>
      <c r="G66" s="20">
        <v>5038864819.4899998</v>
      </c>
      <c r="H66" s="1"/>
      <c r="I66" s="1"/>
      <c r="J66" s="1">
        <v>7885006125.4700003</v>
      </c>
      <c r="K66" s="20">
        <v>7994445.6399999997</v>
      </c>
      <c r="L66" s="41">
        <v>72094780.349999994</v>
      </c>
      <c r="M66" s="1">
        <v>9125667141.7199993</v>
      </c>
      <c r="N66" s="1">
        <v>132073025.12</v>
      </c>
      <c r="O66" s="3">
        <v>8993594116.6000004</v>
      </c>
      <c r="P66" s="9">
        <f>(O66/$O$80)</f>
        <v>4.05045445260801E-2</v>
      </c>
      <c r="Q66" s="14">
        <f t="shared" si="25"/>
        <v>8.8890442868042995E-4</v>
      </c>
      <c r="R66" s="14">
        <f t="shared" si="22"/>
        <v>8.0162368253789053E-3</v>
      </c>
      <c r="S66" s="35">
        <f t="shared" si="23"/>
        <v>1124.4235041378422</v>
      </c>
      <c r="T66" s="35">
        <f t="shared" si="24"/>
        <v>9.0136451011913614</v>
      </c>
      <c r="U66" s="1">
        <v>1124.42</v>
      </c>
      <c r="V66" s="1">
        <v>1124.42</v>
      </c>
      <c r="W66" s="58">
        <v>3630</v>
      </c>
      <c r="X66" s="64">
        <v>7998404.5899999999</v>
      </c>
    </row>
    <row r="67" spans="1:26" ht="15.75" x14ac:dyDescent="0.3">
      <c r="A67" s="90">
        <v>57</v>
      </c>
      <c r="B67" s="1" t="s">
        <v>63</v>
      </c>
      <c r="C67" s="4" t="s">
        <v>75</v>
      </c>
      <c r="D67" s="1">
        <v>0</v>
      </c>
      <c r="E67" s="1">
        <v>0</v>
      </c>
      <c r="F67" s="1">
        <v>6718681.29</v>
      </c>
      <c r="G67" s="1">
        <v>33667521.950000003</v>
      </c>
      <c r="H67" s="23">
        <v>0</v>
      </c>
      <c r="I67" s="1">
        <v>0</v>
      </c>
      <c r="J67" s="1">
        <v>40386203.240000002</v>
      </c>
      <c r="K67" s="1">
        <v>55544.51</v>
      </c>
      <c r="L67" s="40">
        <v>151450.32</v>
      </c>
      <c r="M67" s="1">
        <v>41437991.310000002</v>
      </c>
      <c r="N67" s="1">
        <v>55544.51</v>
      </c>
      <c r="O67" s="3">
        <v>41143032.859999999</v>
      </c>
      <c r="P67" s="9">
        <f>(O67/$O$80)</f>
        <v>1.8529631033047486E-4</v>
      </c>
      <c r="Q67" s="14">
        <f t="shared" si="25"/>
        <v>1.350034407745409E-3</v>
      </c>
      <c r="R67" s="14">
        <f t="shared" si="22"/>
        <v>3.6810684451812192E-3</v>
      </c>
      <c r="S67" s="35">
        <f t="shared" si="23"/>
        <v>8.8641081703429325</v>
      </c>
      <c r="T67" s="35">
        <f t="shared" si="24"/>
        <v>3.26293888805224E-2</v>
      </c>
      <c r="U67" s="1">
        <v>8.8641000000000005</v>
      </c>
      <c r="V67" s="1">
        <v>8.9276999999999997</v>
      </c>
      <c r="W67" s="37">
        <v>40</v>
      </c>
      <c r="X67" s="64">
        <v>4641531</v>
      </c>
    </row>
    <row r="68" spans="1:26" ht="15.75" x14ac:dyDescent="0.3">
      <c r="A68" s="90">
        <v>58</v>
      </c>
      <c r="B68" s="6" t="s">
        <v>40</v>
      </c>
      <c r="C68" s="29" t="s">
        <v>91</v>
      </c>
      <c r="D68" s="23"/>
      <c r="E68" s="1"/>
      <c r="F68" s="20">
        <v>109742284.79000001</v>
      </c>
      <c r="G68" s="20">
        <v>84349589.040000007</v>
      </c>
      <c r="H68" s="1"/>
      <c r="I68" s="1"/>
      <c r="J68" s="20">
        <v>209263260.91</v>
      </c>
      <c r="K68" s="20">
        <v>671950.33</v>
      </c>
      <c r="L68" s="40">
        <v>693662.55</v>
      </c>
      <c r="M68" s="20">
        <v>209263260.91</v>
      </c>
      <c r="N68" s="20">
        <v>23479701.539999999</v>
      </c>
      <c r="O68" s="3">
        <v>185783559.37</v>
      </c>
      <c r="P68" s="9">
        <f>(O68/$O$80)</f>
        <v>8.3671537264799788E-4</v>
      </c>
      <c r="Q68" s="14">
        <f t="shared" si="25"/>
        <v>3.6168449580717059E-3</v>
      </c>
      <c r="R68" s="14">
        <f t="shared" si="22"/>
        <v>3.7337133186178552E-3</v>
      </c>
      <c r="S68" s="35">
        <f t="shared" si="23"/>
        <v>0.78698677099651537</v>
      </c>
      <c r="T68" s="35">
        <f t="shared" si="24"/>
        <v>2.9383829884457495E-3</v>
      </c>
      <c r="U68" s="76">
        <v>0.78159999999999996</v>
      </c>
      <c r="V68" s="76">
        <v>0.78159999999999996</v>
      </c>
      <c r="W68" s="37">
        <v>840</v>
      </c>
      <c r="X68" s="111">
        <v>236069482</v>
      </c>
      <c r="Y68" s="18"/>
      <c r="Z68" s="17"/>
    </row>
    <row r="69" spans="1:26" s="62" customFormat="1" ht="15.75" x14ac:dyDescent="0.3">
      <c r="A69" s="90">
        <v>59</v>
      </c>
      <c r="B69" s="29" t="s">
        <v>1</v>
      </c>
      <c r="C69" s="29" t="s">
        <v>87</v>
      </c>
      <c r="D69" s="1"/>
      <c r="E69" s="1">
        <v>524468301.57999998</v>
      </c>
      <c r="F69" s="1"/>
      <c r="G69" s="1">
        <v>87545145671.529999</v>
      </c>
      <c r="H69" s="1">
        <v>0</v>
      </c>
      <c r="I69" s="1">
        <v>0</v>
      </c>
      <c r="J69" s="1">
        <v>88069613973.110001</v>
      </c>
      <c r="K69" s="1">
        <v>153537974.94999999</v>
      </c>
      <c r="L69" s="40">
        <v>408048494.63999999</v>
      </c>
      <c r="M69" s="1">
        <v>100862886022.64</v>
      </c>
      <c r="N69" s="1">
        <v>198856633.40000001</v>
      </c>
      <c r="O69" s="3">
        <v>100664029389.24001</v>
      </c>
      <c r="P69" s="9">
        <f>(O69/$O$80)</f>
        <v>0.45336164915929483</v>
      </c>
      <c r="Q69" s="14">
        <f t="shared" si="25"/>
        <v>1.5252516304141873E-3</v>
      </c>
      <c r="R69" s="14">
        <f t="shared" si="22"/>
        <v>4.0535680631478511E-3</v>
      </c>
      <c r="S69" s="35">
        <f t="shared" si="23"/>
        <v>432.31860740521569</v>
      </c>
      <c r="T69" s="35">
        <f t="shared" si="24"/>
        <v>1.7524329000823364</v>
      </c>
      <c r="U69" s="1">
        <v>432.33359999999999</v>
      </c>
      <c r="V69" s="1">
        <v>432.33359999999999</v>
      </c>
      <c r="W69" s="38">
        <v>2594</v>
      </c>
      <c r="X69" s="107">
        <v>232846858</v>
      </c>
    </row>
    <row r="70" spans="1:26" ht="15.75" x14ac:dyDescent="0.3">
      <c r="A70" s="90">
        <v>60</v>
      </c>
      <c r="B70" s="29" t="s">
        <v>84</v>
      </c>
      <c r="C70" s="29" t="s">
        <v>88</v>
      </c>
      <c r="D70" s="1"/>
      <c r="E70" s="23"/>
      <c r="F70" s="1">
        <v>67296239.890000001</v>
      </c>
      <c r="G70" s="1">
        <v>526449161.17000002</v>
      </c>
      <c r="H70" s="1"/>
      <c r="I70" s="1"/>
      <c r="J70" s="1">
        <v>651233485.11000001</v>
      </c>
      <c r="K70" s="1">
        <v>1105088.82</v>
      </c>
      <c r="L70" s="40">
        <v>4605195.7300000004</v>
      </c>
      <c r="M70" s="1">
        <v>651233485.11000001</v>
      </c>
      <c r="N70" s="1">
        <v>5947537.8099999996</v>
      </c>
      <c r="O70" s="3">
        <v>645285947.29999995</v>
      </c>
      <c r="P70" s="9">
        <f>(O70/$O$80)</f>
        <v>2.9061811157592731E-3</v>
      </c>
      <c r="Q70" s="14">
        <f t="shared" si="25"/>
        <v>1.7125567736658506E-3</v>
      </c>
      <c r="R70" s="14">
        <f t="shared" si="22"/>
        <v>7.1366744452889793E-3</v>
      </c>
      <c r="S70" s="35">
        <f t="shared" si="23"/>
        <v>1181.794776217808</v>
      </c>
      <c r="T70" s="35">
        <f t="shared" si="24"/>
        <v>8.434084579009637</v>
      </c>
      <c r="U70" s="1">
        <v>1181</v>
      </c>
      <c r="V70" s="1">
        <v>1192.69</v>
      </c>
      <c r="W70" s="38">
        <v>138</v>
      </c>
      <c r="X70" s="107">
        <v>546022</v>
      </c>
    </row>
    <row r="71" spans="1:26" ht="15.75" x14ac:dyDescent="0.3">
      <c r="A71" s="90">
        <v>61</v>
      </c>
      <c r="B71" s="6" t="s">
        <v>26</v>
      </c>
      <c r="C71" s="29" t="s">
        <v>82</v>
      </c>
      <c r="D71" s="1">
        <v>20963361.699999999</v>
      </c>
      <c r="E71" s="1">
        <v>0</v>
      </c>
      <c r="F71" s="1">
        <v>284865001</v>
      </c>
      <c r="G71" s="1"/>
      <c r="H71" s="1">
        <v>0</v>
      </c>
      <c r="I71" s="1">
        <v>0</v>
      </c>
      <c r="J71" s="1">
        <v>305828362.69999999</v>
      </c>
      <c r="K71" s="1">
        <v>473785.31</v>
      </c>
      <c r="L71" s="40">
        <v>5459850.0700000003</v>
      </c>
      <c r="M71" s="1">
        <v>306057437.26999998</v>
      </c>
      <c r="N71" s="1">
        <v>3331211.99</v>
      </c>
      <c r="O71" s="3">
        <v>302726225.27999997</v>
      </c>
      <c r="P71" s="9">
        <f>(O71/$O$80)</f>
        <v>1.3633912885209728E-3</v>
      </c>
      <c r="Q71" s="14">
        <f>(K71/O71)</f>
        <v>1.5650619947504801E-3</v>
      </c>
      <c r="R71" s="14">
        <f>L71/O71</f>
        <v>1.8035603175608695E-2</v>
      </c>
      <c r="S71" s="35">
        <f>O71/X71</f>
        <v>136.34756011504575</v>
      </c>
      <c r="T71" s="35">
        <f>L71/X71</f>
        <v>2.4591104881974162</v>
      </c>
      <c r="U71" s="1">
        <v>148.83000000000001</v>
      </c>
      <c r="V71" s="1">
        <v>149.44999999999999</v>
      </c>
      <c r="W71" s="37">
        <v>20</v>
      </c>
      <c r="X71" s="64">
        <v>2220254.0699999998</v>
      </c>
    </row>
    <row r="72" spans="1:26" ht="15.75" x14ac:dyDescent="0.3">
      <c r="A72" s="90">
        <v>62</v>
      </c>
      <c r="B72" s="1" t="s">
        <v>28</v>
      </c>
      <c r="C72" s="4" t="s">
        <v>105</v>
      </c>
      <c r="D72" s="1">
        <v>0</v>
      </c>
      <c r="E72" s="1">
        <v>0</v>
      </c>
      <c r="F72" s="1">
        <v>7249270108.0600004</v>
      </c>
      <c r="G72" s="1">
        <v>1695169440.26</v>
      </c>
      <c r="H72" s="1">
        <v>0</v>
      </c>
      <c r="I72" s="1">
        <v>0</v>
      </c>
      <c r="J72" s="1">
        <v>8944439548.3199997</v>
      </c>
      <c r="K72" s="1">
        <v>18406843.07</v>
      </c>
      <c r="L72" s="40">
        <v>51447914.850000001</v>
      </c>
      <c r="M72" s="1">
        <v>8944439548.3199997</v>
      </c>
      <c r="N72" s="1">
        <v>18406843.07</v>
      </c>
      <c r="O72" s="3">
        <v>8926032705.25</v>
      </c>
      <c r="P72" s="9">
        <f>(O72/$O$80)</f>
        <v>4.0200267486356911E-2</v>
      </c>
      <c r="Q72" s="14">
        <f t="shared" si="25"/>
        <v>2.0621527701969655E-3</v>
      </c>
      <c r="R72" s="14">
        <f t="shared" si="22"/>
        <v>5.7638053263842541E-3</v>
      </c>
      <c r="S72" s="35">
        <f>O72/X72</f>
        <v>24.462769008583713</v>
      </c>
      <c r="T72" s="35">
        <f t="shared" si="24"/>
        <v>0.14099863830978246</v>
      </c>
      <c r="U72" s="1">
        <v>24.462900000000001</v>
      </c>
      <c r="V72" s="1">
        <v>24.462900000000001</v>
      </c>
      <c r="W72" s="37">
        <v>1368</v>
      </c>
      <c r="X72" s="64">
        <v>364882352.52999997</v>
      </c>
      <c r="Z72" s="30"/>
    </row>
    <row r="73" spans="1:26" ht="15.75" x14ac:dyDescent="0.3">
      <c r="A73" s="90">
        <v>63</v>
      </c>
      <c r="B73" s="1" t="s">
        <v>26</v>
      </c>
      <c r="C73" s="45" t="s">
        <v>124</v>
      </c>
      <c r="D73" s="23"/>
      <c r="E73" s="1"/>
      <c r="F73" s="1">
        <v>205770000</v>
      </c>
      <c r="G73" s="1">
        <v>1430643000</v>
      </c>
      <c r="H73" s="23"/>
      <c r="I73" s="23"/>
      <c r="J73" s="1">
        <v>1637024916.6600001</v>
      </c>
      <c r="K73" s="1">
        <v>3675806.69</v>
      </c>
      <c r="L73" s="40">
        <v>6845101.5</v>
      </c>
      <c r="M73" s="1">
        <v>1610916079.01</v>
      </c>
      <c r="N73" s="1">
        <v>40969669.789999999</v>
      </c>
      <c r="O73" s="3">
        <v>1610916079.01</v>
      </c>
      <c r="P73" s="9">
        <f>(O73/$O$80)</f>
        <v>7.2550997080915907E-3</v>
      </c>
      <c r="Q73" s="14">
        <f>(K105/O73)</f>
        <v>2.1846725573456474E-3</v>
      </c>
      <c r="R73" s="14">
        <f t="shared" si="22"/>
        <v>4.2491980738107137E-3</v>
      </c>
      <c r="S73" s="35">
        <f>O73/X105</f>
        <v>2.2634501291650309</v>
      </c>
      <c r="T73" s="35">
        <f>L73/X105</f>
        <v>9.6178479290146609E-3</v>
      </c>
      <c r="U73" s="76">
        <v>371.83</v>
      </c>
      <c r="V73" s="76">
        <v>371.83</v>
      </c>
      <c r="W73" s="23">
        <v>282</v>
      </c>
      <c r="X73" s="64">
        <v>4602040.58</v>
      </c>
    </row>
    <row r="74" spans="1:26" s="49" customFormat="1" ht="15.75" x14ac:dyDescent="0.3">
      <c r="A74" s="90">
        <v>64</v>
      </c>
      <c r="B74" s="34" t="s">
        <v>89</v>
      </c>
      <c r="C74" s="45" t="s">
        <v>90</v>
      </c>
      <c r="D74" s="34"/>
      <c r="E74" s="53"/>
      <c r="F74" s="20">
        <v>220690841.19999999</v>
      </c>
      <c r="G74" s="20">
        <v>280713097.5</v>
      </c>
      <c r="H74" s="34">
        <v>0</v>
      </c>
      <c r="I74" s="34">
        <v>0</v>
      </c>
      <c r="J74" s="20">
        <v>501403938.69999999</v>
      </c>
      <c r="K74" s="20">
        <v>5554873.5</v>
      </c>
      <c r="L74" s="40">
        <v>20472576.52</v>
      </c>
      <c r="M74" s="34">
        <v>504359271.60000002</v>
      </c>
      <c r="N74" s="34">
        <v>4293278.1500000004</v>
      </c>
      <c r="O74" s="3">
        <v>456447629.32999998</v>
      </c>
      <c r="P74" s="9">
        <f>(O74/$O$80)</f>
        <v>2.0557079946376426E-3</v>
      </c>
      <c r="Q74" s="14">
        <f t="shared" si="25"/>
        <v>1.2169793735491105E-2</v>
      </c>
      <c r="R74" s="14">
        <f t="shared" si="22"/>
        <v>4.4851972503506747E-2</v>
      </c>
      <c r="S74" s="35">
        <f t="shared" si="23"/>
        <v>141.76579966069329</v>
      </c>
      <c r="T74" s="35">
        <f t="shared" si="24"/>
        <v>6.3584757483190621</v>
      </c>
      <c r="U74" s="34">
        <v>155.31299999999999</v>
      </c>
      <c r="V74" s="34">
        <v>156.6464</v>
      </c>
      <c r="W74" s="48">
        <v>315</v>
      </c>
      <c r="X74" s="108">
        <v>3219730.22</v>
      </c>
    </row>
    <row r="75" spans="1:26" ht="15.75" x14ac:dyDescent="0.3">
      <c r="A75" s="90">
        <v>65</v>
      </c>
      <c r="B75" s="1" t="s">
        <v>98</v>
      </c>
      <c r="C75" s="4" t="s">
        <v>100</v>
      </c>
      <c r="D75" s="1">
        <v>0</v>
      </c>
      <c r="E75" s="1">
        <v>0</v>
      </c>
      <c r="F75" s="16">
        <v>119210793.06999999</v>
      </c>
      <c r="G75" s="1">
        <v>1670747598.6099999</v>
      </c>
      <c r="H75" s="1">
        <v>0</v>
      </c>
      <c r="I75" s="1">
        <v>0</v>
      </c>
      <c r="J75" s="1">
        <v>1789958391.6800001</v>
      </c>
      <c r="K75" s="1">
        <v>2633329.86</v>
      </c>
      <c r="L75" s="40">
        <v>104933444.29000001</v>
      </c>
      <c r="M75" s="1">
        <v>1801035009.5599999</v>
      </c>
      <c r="N75" s="1">
        <v>5665210.71</v>
      </c>
      <c r="O75" s="3">
        <v>1795369798.8599999</v>
      </c>
      <c r="P75" s="9">
        <f>(O75/$O$80)</f>
        <v>8.0858258684900659E-3</v>
      </c>
      <c r="Q75" s="14">
        <f t="shared" si="25"/>
        <v>1.466733962926232E-3</v>
      </c>
      <c r="R75" s="14">
        <f t="shared" si="22"/>
        <v>5.8446702376652018E-2</v>
      </c>
      <c r="S75" s="35">
        <f t="shared" si="23"/>
        <v>1.6662711002806001</v>
      </c>
      <c r="T75" s="35">
        <f t="shared" si="24"/>
        <v>9.7388051076916726E-2</v>
      </c>
      <c r="U75" s="1">
        <v>1.6082000000000001</v>
      </c>
      <c r="V75" s="1">
        <v>1.6080000000000001</v>
      </c>
      <c r="W75" s="37">
        <v>71</v>
      </c>
      <c r="X75" s="64">
        <v>1077477607.6700001</v>
      </c>
    </row>
    <row r="76" spans="1:26" ht="15.75" x14ac:dyDescent="0.3">
      <c r="A76" s="90">
        <v>66</v>
      </c>
      <c r="B76" s="1" t="s">
        <v>1</v>
      </c>
      <c r="C76" s="4" t="s">
        <v>143</v>
      </c>
      <c r="D76" s="1"/>
      <c r="E76" s="1"/>
      <c r="F76" s="1">
        <v>442055737.69999999</v>
      </c>
      <c r="G76" s="1">
        <v>3565397075.4299998</v>
      </c>
      <c r="H76" s="1">
        <v>0</v>
      </c>
      <c r="I76" s="1">
        <v>0</v>
      </c>
      <c r="J76" s="1">
        <v>4007452813.1300001</v>
      </c>
      <c r="K76" s="1">
        <v>6795821.8799999999</v>
      </c>
      <c r="L76" s="40">
        <v>27880060.219999999</v>
      </c>
      <c r="M76" s="1">
        <v>4328476082.5100002</v>
      </c>
      <c r="N76" s="1">
        <v>7712324.8099999996</v>
      </c>
      <c r="O76" s="3">
        <v>4320763757.6999998</v>
      </c>
      <c r="P76" s="9">
        <f>(O76/$O$80)</f>
        <v>1.9459469233485377E-2</v>
      </c>
      <c r="Q76" s="14">
        <f>(K76/O76)</f>
        <v>1.5728288471891613E-3</v>
      </c>
      <c r="R76" s="14">
        <f>L76/O76</f>
        <v>6.45257685526434E-3</v>
      </c>
      <c r="S76" s="35">
        <f>O76/X76</f>
        <v>108.42536144067293</v>
      </c>
      <c r="T76" s="35">
        <f>L76/X76</f>
        <v>0.69962297775575677</v>
      </c>
      <c r="U76" s="1">
        <v>108.43</v>
      </c>
      <c r="V76" s="1">
        <v>108.43</v>
      </c>
      <c r="W76" s="37">
        <v>727</v>
      </c>
      <c r="X76" s="64">
        <v>39850120.859999999</v>
      </c>
    </row>
    <row r="77" spans="1:26" ht="15.75" x14ac:dyDescent="0.3">
      <c r="A77" s="90">
        <v>67</v>
      </c>
      <c r="B77" s="73" t="s">
        <v>155</v>
      </c>
      <c r="C77" s="72" t="s">
        <v>157</v>
      </c>
      <c r="D77" s="1"/>
      <c r="E77" s="1">
        <v>1231399.92</v>
      </c>
      <c r="F77" s="1">
        <v>99737884.840000004</v>
      </c>
      <c r="G77" s="1">
        <v>351495117.60000002</v>
      </c>
      <c r="H77" s="1">
        <v>0</v>
      </c>
      <c r="I77" s="1">
        <v>0</v>
      </c>
      <c r="J77" s="1">
        <v>452464402.36000001</v>
      </c>
      <c r="K77" s="1">
        <v>614011.03</v>
      </c>
      <c r="L77" s="40">
        <v>3179561.71</v>
      </c>
      <c r="M77" s="1">
        <v>457108348.13</v>
      </c>
      <c r="N77" s="1">
        <v>20235.66</v>
      </c>
      <c r="O77" s="3">
        <v>457088112.47000003</v>
      </c>
      <c r="P77" s="9">
        <f>(O77/$O$80)</f>
        <v>2.0585925452995912E-3</v>
      </c>
      <c r="Q77" s="14">
        <f t="shared" ref="Q77" si="26">(K77/O77)</f>
        <v>1.3433099948323406E-3</v>
      </c>
      <c r="R77" s="14">
        <f t="shared" ref="R77" si="27">L77/O77</f>
        <v>6.9561242641344853E-3</v>
      </c>
      <c r="S77" s="35">
        <f t="shared" ref="S77" si="28">O77/X77</f>
        <v>1.3010359425525424</v>
      </c>
      <c r="T77" s="35">
        <f t="shared" ref="T77" si="29">L77/X77</f>
        <v>9.0501676885008219E-3</v>
      </c>
      <c r="U77" s="1">
        <v>1.3</v>
      </c>
      <c r="V77" s="1">
        <v>1.3</v>
      </c>
      <c r="W77" s="37">
        <v>179</v>
      </c>
      <c r="X77" s="64">
        <v>351326275.87</v>
      </c>
    </row>
    <row r="78" spans="1:26" ht="15.75" x14ac:dyDescent="0.3">
      <c r="A78" s="90">
        <v>68</v>
      </c>
      <c r="B78" s="73" t="s">
        <v>73</v>
      </c>
      <c r="C78" s="73" t="s">
        <v>168</v>
      </c>
      <c r="D78" s="1"/>
      <c r="E78" s="1">
        <v>0</v>
      </c>
      <c r="F78" s="1">
        <v>0</v>
      </c>
      <c r="G78" s="1">
        <v>1011887861.26</v>
      </c>
      <c r="H78" s="1">
        <v>0</v>
      </c>
      <c r="I78" s="1">
        <v>0</v>
      </c>
      <c r="J78" s="1">
        <v>1011887861.26</v>
      </c>
      <c r="K78" s="1">
        <v>1719137.94</v>
      </c>
      <c r="L78" s="40">
        <v>6489822.04</v>
      </c>
      <c r="M78" s="1">
        <v>1146956802.23</v>
      </c>
      <c r="N78" s="1">
        <v>21113162.780000001</v>
      </c>
      <c r="O78" s="3">
        <v>1125843639.47</v>
      </c>
      <c r="P78" s="9">
        <f>(O78/$O$80)</f>
        <v>5.0704738542900014E-3</v>
      </c>
      <c r="Q78" s="14">
        <f t="shared" ref="Q78" si="30">(K78/O78)</f>
        <v>1.5269775302095218E-3</v>
      </c>
      <c r="R78" s="14">
        <f t="shared" ref="R78" si="31">L78/O78</f>
        <v>5.7644079625969518E-3</v>
      </c>
      <c r="S78" s="35">
        <f t="shared" ref="S78" si="32">O78/X78</f>
        <v>36583.05895922015</v>
      </c>
      <c r="T78" s="35">
        <f t="shared" ref="T78" si="33">L78/X78</f>
        <v>210.87967636068237</v>
      </c>
      <c r="U78" s="1">
        <v>36435.51</v>
      </c>
      <c r="V78" s="1">
        <v>36435.51</v>
      </c>
      <c r="W78" s="37">
        <v>189</v>
      </c>
      <c r="X78" s="64">
        <v>30775</v>
      </c>
    </row>
    <row r="79" spans="1:26" ht="15.75" x14ac:dyDescent="0.3">
      <c r="A79" s="94">
        <v>69</v>
      </c>
      <c r="B79" s="57" t="s">
        <v>61</v>
      </c>
      <c r="C79" s="29" t="s">
        <v>167</v>
      </c>
      <c r="D79" s="1"/>
      <c r="E79" s="1">
        <v>0</v>
      </c>
      <c r="F79" s="1">
        <v>264302503.50999999</v>
      </c>
      <c r="G79" s="1">
        <v>593505604.97000003</v>
      </c>
      <c r="H79" s="1">
        <v>0</v>
      </c>
      <c r="I79" s="1">
        <v>0</v>
      </c>
      <c r="J79" s="1">
        <v>857808108.48000002</v>
      </c>
      <c r="K79" s="1">
        <v>2164090.0299999998</v>
      </c>
      <c r="L79" s="40">
        <v>4501660.47</v>
      </c>
      <c r="M79" s="1">
        <v>1079561735</v>
      </c>
      <c r="N79" s="1">
        <v>2066061</v>
      </c>
      <c r="O79" s="3">
        <v>1077495674</v>
      </c>
      <c r="P79" s="9">
        <f>(O79/$O$80)</f>
        <v>4.8527286130954465E-3</v>
      </c>
      <c r="Q79" s="14">
        <f t="shared" si="25"/>
        <v>2.0084442863387308E-3</v>
      </c>
      <c r="R79" s="14">
        <f t="shared" si="22"/>
        <v>4.1778919197776746E-3</v>
      </c>
      <c r="S79" s="35">
        <f t="shared" si="23"/>
        <v>1.0518392704695452</v>
      </c>
      <c r="T79" s="35">
        <f t="shared" si="24"/>
        <v>4.3944707889995577E-3</v>
      </c>
      <c r="U79" s="1">
        <v>1.08</v>
      </c>
      <c r="V79" s="1">
        <v>1.08</v>
      </c>
      <c r="W79" s="37">
        <v>125</v>
      </c>
      <c r="X79" s="64">
        <v>1024391943</v>
      </c>
    </row>
    <row r="80" spans="1:26" ht="15.75" x14ac:dyDescent="0.3">
      <c r="A80" s="96"/>
      <c r="B80" s="69"/>
      <c r="C80" s="46" t="s">
        <v>59</v>
      </c>
      <c r="D80" s="1"/>
      <c r="E80" s="1"/>
      <c r="F80" s="1"/>
      <c r="G80" s="1"/>
      <c r="H80" s="1"/>
      <c r="I80" s="1"/>
      <c r="J80" s="1"/>
      <c r="K80" s="1"/>
      <c r="L80" s="40"/>
      <c r="M80" s="1"/>
      <c r="N80" s="1"/>
      <c r="O80" s="7">
        <f>SUM(O58:O79)</f>
        <v>222039137134.57999</v>
      </c>
      <c r="P80" s="36">
        <f>(O80/$O$117)</f>
        <v>0.17046543257744382</v>
      </c>
      <c r="Q80" s="14"/>
      <c r="R80" s="14"/>
      <c r="S80" s="35"/>
      <c r="T80" s="35"/>
      <c r="U80" s="1"/>
      <c r="V80" s="1"/>
      <c r="W80" s="132">
        <f>SUM(W58:W79)</f>
        <v>28646</v>
      </c>
      <c r="X80" s="64"/>
    </row>
    <row r="81" spans="1:26" ht="15.75" x14ac:dyDescent="0.3">
      <c r="A81" s="103"/>
      <c r="B81" s="70"/>
      <c r="C81" s="55" t="s">
        <v>31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3"/>
      <c r="P81" s="9"/>
      <c r="Q81" s="14"/>
      <c r="R81" s="14"/>
      <c r="S81" s="35"/>
      <c r="T81" s="35"/>
      <c r="U81" s="2"/>
      <c r="V81" s="2"/>
      <c r="W81" s="2"/>
      <c r="X81" s="104"/>
    </row>
    <row r="82" spans="1:26" s="49" customFormat="1" ht="15.75" x14ac:dyDescent="0.3">
      <c r="A82" s="92">
        <v>70</v>
      </c>
      <c r="B82" s="73" t="s">
        <v>29</v>
      </c>
      <c r="C82" s="72" t="s">
        <v>153</v>
      </c>
      <c r="D82" s="34"/>
      <c r="E82" s="34">
        <v>0</v>
      </c>
      <c r="F82" s="34">
        <v>112830488.23</v>
      </c>
      <c r="G82" s="34">
        <v>558286865.33000004</v>
      </c>
      <c r="H82" s="34">
        <v>1766390000</v>
      </c>
      <c r="I82" s="34">
        <v>0</v>
      </c>
      <c r="J82" s="34">
        <v>2438408686.7399998</v>
      </c>
      <c r="K82" s="34">
        <v>4154175.79</v>
      </c>
      <c r="L82" s="40">
        <v>19626755.170000002</v>
      </c>
      <c r="M82" s="34">
        <v>2549120444</v>
      </c>
      <c r="N82" s="34">
        <v>208569767</v>
      </c>
      <c r="O82" s="3">
        <v>2340550677</v>
      </c>
      <c r="P82" s="9">
        <f>(O82/$O$85)</f>
        <v>5.3594786558169481E-2</v>
      </c>
      <c r="Q82" s="14">
        <f t="shared" ref="Q82:Q92" si="34">(K82/O82)</f>
        <v>1.774871115085025E-3</v>
      </c>
      <c r="R82" s="14">
        <f t="shared" si="22"/>
        <v>8.3855288257020724E-3</v>
      </c>
      <c r="S82" s="35" t="e">
        <f t="shared" si="23"/>
        <v>#DIV/0!</v>
      </c>
      <c r="T82" s="35" t="e">
        <f t="shared" si="24"/>
        <v>#DIV/0!</v>
      </c>
      <c r="U82" s="34">
        <v>69.3</v>
      </c>
      <c r="V82" s="34">
        <v>69.3</v>
      </c>
      <c r="W82" s="48">
        <v>2602</v>
      </c>
      <c r="X82" s="93"/>
    </row>
    <row r="83" spans="1:26" ht="15.75" x14ac:dyDescent="0.3">
      <c r="A83" s="90">
        <v>71</v>
      </c>
      <c r="B83" s="6" t="s">
        <v>29</v>
      </c>
      <c r="C83" s="29" t="s">
        <v>32</v>
      </c>
      <c r="D83" s="1"/>
      <c r="E83" s="1">
        <v>0</v>
      </c>
      <c r="F83" s="1"/>
      <c r="G83" s="1">
        <v>678516079.28999996</v>
      </c>
      <c r="H83" s="1">
        <v>9921297230.8600006</v>
      </c>
      <c r="I83" s="1">
        <v>0</v>
      </c>
      <c r="J83" s="1">
        <v>10684775093.540001</v>
      </c>
      <c r="K83" s="1">
        <v>14252538.48</v>
      </c>
      <c r="L83" s="40">
        <v>28866983.219999999</v>
      </c>
      <c r="M83" s="1">
        <v>11097986062.030001</v>
      </c>
      <c r="N83" s="1">
        <v>1073700462.53</v>
      </c>
      <c r="O83" s="3">
        <v>10024285600</v>
      </c>
      <c r="P83" s="9">
        <f>(O83/$O$85)</f>
        <v>0.22953976276162119</v>
      </c>
      <c r="Q83" s="14">
        <f t="shared" si="34"/>
        <v>1.4218009191597654E-3</v>
      </c>
      <c r="R83" s="14">
        <f t="shared" si="22"/>
        <v>2.8797047861445608E-3</v>
      </c>
      <c r="S83" s="35">
        <f t="shared" si="23"/>
        <v>53.284653894511912</v>
      </c>
      <c r="T83" s="35">
        <f t="shared" si="24"/>
        <v>0.15344407284808237</v>
      </c>
      <c r="U83" s="1">
        <v>40.700000000000003</v>
      </c>
      <c r="V83" s="1">
        <v>40.700000000000003</v>
      </c>
      <c r="W83" s="37">
        <v>5230</v>
      </c>
      <c r="X83" s="64">
        <v>188127066</v>
      </c>
      <c r="Z83" s="25"/>
    </row>
    <row r="84" spans="1:26" ht="15.75" x14ac:dyDescent="0.3">
      <c r="A84" s="94">
        <v>72</v>
      </c>
      <c r="B84" s="4" t="s">
        <v>24</v>
      </c>
      <c r="C84" s="29" t="s">
        <v>33</v>
      </c>
      <c r="D84" s="1">
        <v>0</v>
      </c>
      <c r="E84" s="1">
        <v>0</v>
      </c>
      <c r="F84" s="1">
        <v>4495893924.6099997</v>
      </c>
      <c r="G84" s="1">
        <v>590863442.62</v>
      </c>
      <c r="H84" s="1">
        <v>26241412000</v>
      </c>
      <c r="I84" s="23"/>
      <c r="J84" s="1">
        <v>31328169367.23</v>
      </c>
      <c r="K84" s="1">
        <v>74820633.75</v>
      </c>
      <c r="L84" s="40">
        <v>58106119.689999998</v>
      </c>
      <c r="M84" s="1">
        <v>31782233559.130001</v>
      </c>
      <c r="N84" s="1">
        <v>475831879.81</v>
      </c>
      <c r="O84" s="3">
        <v>31306401679.32</v>
      </c>
      <c r="P84" s="9">
        <f>(O84/$O$85)</f>
        <v>0.71686545068020935</v>
      </c>
      <c r="Q84" s="14">
        <f t="shared" si="34"/>
        <v>2.3899467756278137E-3</v>
      </c>
      <c r="R84" s="14">
        <f t="shared" ref="R84:R115" si="35">L84/O84</f>
        <v>1.8560459386293196E-3</v>
      </c>
      <c r="S84" s="35">
        <f t="shared" ref="S84:S115" si="36">O84/X84</f>
        <v>11.732848454520804</v>
      </c>
      <c r="T84" s="35">
        <f t="shared" ref="T84:T115" si="37">L84/X84</f>
        <v>2.1776705722566628E-2</v>
      </c>
      <c r="U84" s="1">
        <v>11.73</v>
      </c>
      <c r="V84" s="1">
        <v>11.73</v>
      </c>
      <c r="W84" s="37">
        <v>894</v>
      </c>
      <c r="X84" s="64">
        <v>2668269500</v>
      </c>
    </row>
    <row r="85" spans="1:26" ht="15.75" x14ac:dyDescent="0.3">
      <c r="A85" s="96"/>
      <c r="B85" s="68"/>
      <c r="C85" s="46" t="s">
        <v>59</v>
      </c>
      <c r="D85" s="1"/>
      <c r="E85" s="1"/>
      <c r="F85" s="1"/>
      <c r="G85" s="1"/>
      <c r="H85" s="1"/>
      <c r="I85" s="1"/>
      <c r="J85" s="1" t="s">
        <v>151</v>
      </c>
      <c r="K85" s="1"/>
      <c r="L85" s="40"/>
      <c r="M85" s="1"/>
      <c r="N85" s="1"/>
      <c r="O85" s="7">
        <f>SUM(O82:O84)</f>
        <v>43671237956.32</v>
      </c>
      <c r="P85" s="36">
        <f>(O85/$O$117)</f>
        <v>3.3527586917726261E-2</v>
      </c>
      <c r="Q85" s="14"/>
      <c r="R85" s="14"/>
      <c r="S85" s="35"/>
      <c r="T85" s="35"/>
      <c r="U85" s="1"/>
      <c r="V85" s="1"/>
      <c r="W85" s="132">
        <f>SUM(W82:W84)</f>
        <v>8726</v>
      </c>
      <c r="X85" s="64"/>
    </row>
    <row r="86" spans="1:26" ht="15.75" x14ac:dyDescent="0.3">
      <c r="A86" s="103"/>
      <c r="B86" s="70"/>
      <c r="C86" s="55" t="s">
        <v>34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3"/>
      <c r="P86" s="9"/>
      <c r="Q86" s="14"/>
      <c r="R86" s="14"/>
      <c r="S86" s="35"/>
      <c r="T86" s="35"/>
      <c r="U86" s="2"/>
      <c r="V86" s="2"/>
      <c r="W86" s="2"/>
      <c r="X86" s="104"/>
    </row>
    <row r="87" spans="1:26" s="49" customFormat="1" ht="15.75" x14ac:dyDescent="0.3">
      <c r="A87" s="92">
        <v>73</v>
      </c>
      <c r="B87" s="73" t="s">
        <v>1</v>
      </c>
      <c r="C87" s="72" t="s">
        <v>10</v>
      </c>
      <c r="D87" s="34">
        <v>500763910.51999998</v>
      </c>
      <c r="E87" s="34">
        <v>777103700.17999995</v>
      </c>
      <c r="F87" s="34">
        <v>444957615.10000002</v>
      </c>
      <c r="G87" s="34">
        <v>271916127.30000001</v>
      </c>
      <c r="H87" s="34">
        <v>0</v>
      </c>
      <c r="I87" s="34">
        <v>0</v>
      </c>
      <c r="J87" s="34">
        <v>1222061315.28</v>
      </c>
      <c r="K87" s="34">
        <v>1585451.95</v>
      </c>
      <c r="L87" s="40">
        <v>675250.52</v>
      </c>
      <c r="M87" s="34">
        <v>1253449007</v>
      </c>
      <c r="N87" s="34">
        <v>4776552.5999999996</v>
      </c>
      <c r="O87" s="3">
        <v>1248672454.4000001</v>
      </c>
      <c r="P87" s="9">
        <v>4.5600000000000002E-2</v>
      </c>
      <c r="Q87" s="14">
        <f t="shared" si="34"/>
        <v>1.2697100383797814E-3</v>
      </c>
      <c r="R87" s="14">
        <f t="shared" si="35"/>
        <v>5.4077473849974914E-4</v>
      </c>
      <c r="S87" s="35">
        <f t="shared" si="36"/>
        <v>2693.8575035089743</v>
      </c>
      <c r="T87" s="35">
        <f t="shared" si="37"/>
        <v>1.4567700870156528</v>
      </c>
      <c r="U87" s="1">
        <v>2682.78</v>
      </c>
      <c r="V87" s="1">
        <v>2701.69</v>
      </c>
      <c r="W87" s="37">
        <v>1005</v>
      </c>
      <c r="X87" s="64">
        <v>463525.8</v>
      </c>
    </row>
    <row r="88" spans="1:26" ht="15.75" x14ac:dyDescent="0.3">
      <c r="A88" s="90">
        <v>74</v>
      </c>
      <c r="B88" s="6" t="s">
        <v>6</v>
      </c>
      <c r="C88" s="72" t="s">
        <v>35</v>
      </c>
      <c r="D88" s="1">
        <v>61311050.100000001</v>
      </c>
      <c r="E88" s="1"/>
      <c r="F88" s="1">
        <v>53686198.590000004</v>
      </c>
      <c r="G88" s="6">
        <v>32404915.359999999</v>
      </c>
      <c r="H88" s="1"/>
      <c r="I88" s="1"/>
      <c r="J88" s="1">
        <v>148529992.62</v>
      </c>
      <c r="K88" s="1">
        <v>271521.96999999997</v>
      </c>
      <c r="L88" s="40">
        <v>318809.46000000002</v>
      </c>
      <c r="M88" s="6">
        <v>148529992.62</v>
      </c>
      <c r="N88" s="1">
        <v>683082.53</v>
      </c>
      <c r="O88" s="3">
        <v>147846910.08000001</v>
      </c>
      <c r="P88" s="9">
        <f t="shared" ref="P88:P107" si="38">(O88/$O$108)</f>
        <v>6.0251515443304352E-3</v>
      </c>
      <c r="Q88" s="14">
        <f t="shared" si="34"/>
        <v>1.8365075729555615E-3</v>
      </c>
      <c r="R88" s="14">
        <f t="shared" si="35"/>
        <v>2.1563484811924181E-3</v>
      </c>
      <c r="S88" s="35">
        <f t="shared" si="36"/>
        <v>109.24126537795978</v>
      </c>
      <c r="T88" s="35">
        <f t="shared" si="37"/>
        <v>0.23556223668130144</v>
      </c>
      <c r="U88" s="1">
        <v>108.71</v>
      </c>
      <c r="V88" s="1">
        <v>109.64</v>
      </c>
      <c r="W88" s="37">
        <v>741</v>
      </c>
      <c r="X88" s="64">
        <v>1353398</v>
      </c>
    </row>
    <row r="89" spans="1:26" ht="15.75" x14ac:dyDescent="0.3">
      <c r="A89" s="92">
        <v>75</v>
      </c>
      <c r="B89" s="6" t="s">
        <v>8</v>
      </c>
      <c r="C89" s="72" t="s">
        <v>115</v>
      </c>
      <c r="D89" s="1">
        <v>402370737.64999998</v>
      </c>
      <c r="E89" s="1">
        <v>0</v>
      </c>
      <c r="F89" s="1">
        <v>57980133</v>
      </c>
      <c r="G89" s="1">
        <v>173164108</v>
      </c>
      <c r="H89" s="1">
        <v>0</v>
      </c>
      <c r="I89" s="1">
        <v>0</v>
      </c>
      <c r="J89" s="1">
        <v>633514978</v>
      </c>
      <c r="K89" s="1">
        <v>1204103</v>
      </c>
      <c r="L89" s="40">
        <v>2644482</v>
      </c>
      <c r="M89" s="1">
        <v>774721420</v>
      </c>
      <c r="N89" s="1">
        <v>74500191</v>
      </c>
      <c r="O89" s="3">
        <v>703333386.67999995</v>
      </c>
      <c r="P89" s="9">
        <f t="shared" si="38"/>
        <v>2.8662690607745143E-2</v>
      </c>
      <c r="Q89" s="14">
        <f t="shared" si="34"/>
        <v>1.7119946568779031E-3</v>
      </c>
      <c r="R89" s="14">
        <f t="shared" si="35"/>
        <v>3.7599267290338041E-3</v>
      </c>
      <c r="S89" s="35">
        <f t="shared" si="36"/>
        <v>1.0902433892123122</v>
      </c>
      <c r="T89" s="35">
        <f t="shared" si="37"/>
        <v>4.0992352602517781E-3</v>
      </c>
      <c r="U89" s="1">
        <v>1.1248</v>
      </c>
      <c r="V89" s="1">
        <v>1.1445000000000001</v>
      </c>
      <c r="W89" s="37">
        <v>3644</v>
      </c>
      <c r="X89" s="64">
        <v>645115938</v>
      </c>
    </row>
    <row r="90" spans="1:26" ht="15.75" x14ac:dyDescent="0.3">
      <c r="A90" s="90">
        <v>76</v>
      </c>
      <c r="B90" s="23" t="s">
        <v>61</v>
      </c>
      <c r="C90" s="29" t="s">
        <v>36</v>
      </c>
      <c r="D90" s="1">
        <v>1580840507.5</v>
      </c>
      <c r="E90" s="23"/>
      <c r="F90" s="1">
        <v>715918679.64999998</v>
      </c>
      <c r="G90" s="1">
        <v>568377022.54999995</v>
      </c>
      <c r="H90" s="1">
        <v>58000000</v>
      </c>
      <c r="I90" s="1"/>
      <c r="J90" s="1">
        <v>2923136210.0799999</v>
      </c>
      <c r="K90" s="1">
        <v>8319837.5700000003</v>
      </c>
      <c r="L90" s="40">
        <v>-35936202.799999997</v>
      </c>
      <c r="M90" s="1">
        <v>3423824712</v>
      </c>
      <c r="N90" s="1">
        <v>15155732</v>
      </c>
      <c r="O90" s="3">
        <v>3408668980</v>
      </c>
      <c r="P90" s="9">
        <f t="shared" si="38"/>
        <v>0.13891225158405587</v>
      </c>
      <c r="Q90" s="14">
        <f t="shared" si="34"/>
        <v>2.440787773414126E-3</v>
      </c>
      <c r="R90" s="14">
        <f t="shared" si="35"/>
        <v>-1.0542590967574679E-2</v>
      </c>
      <c r="S90" s="35">
        <f t="shared" si="36"/>
        <v>330.16176591804975</v>
      </c>
      <c r="T90" s="35">
        <f t="shared" si="37"/>
        <v>-3.480760451206137</v>
      </c>
      <c r="U90" s="1">
        <v>334</v>
      </c>
      <c r="V90" s="1">
        <v>334</v>
      </c>
      <c r="W90" s="37">
        <v>35452</v>
      </c>
      <c r="X90" s="64">
        <v>10324239</v>
      </c>
    </row>
    <row r="91" spans="1:26" ht="15.75" x14ac:dyDescent="0.3">
      <c r="A91" s="92">
        <v>77</v>
      </c>
      <c r="B91" s="6" t="s">
        <v>28</v>
      </c>
      <c r="C91" s="72" t="s">
        <v>37</v>
      </c>
      <c r="D91" s="1">
        <v>1010579892.15</v>
      </c>
      <c r="E91" s="1">
        <v>0</v>
      </c>
      <c r="F91" s="1">
        <v>582141181.62</v>
      </c>
      <c r="G91" s="1">
        <v>376960320.06999999</v>
      </c>
      <c r="H91" s="16">
        <v>0</v>
      </c>
      <c r="I91" s="1">
        <v>0</v>
      </c>
      <c r="J91" s="1">
        <v>1969981393.8399999</v>
      </c>
      <c r="K91" s="1">
        <v>18332305.690000001</v>
      </c>
      <c r="L91" s="40">
        <v>267446414.34</v>
      </c>
      <c r="M91" s="1">
        <v>2073318056.8399999</v>
      </c>
      <c r="N91" s="59">
        <v>6003230.9900000002</v>
      </c>
      <c r="O91" s="3">
        <v>2067314825.8499999</v>
      </c>
      <c r="P91" s="9">
        <f t="shared" si="38"/>
        <v>8.4248531868859805E-2</v>
      </c>
      <c r="Q91" s="14">
        <f t="shared" si="34"/>
        <v>8.8676893624378018E-3</v>
      </c>
      <c r="R91" s="14">
        <f t="shared" si="35"/>
        <v>0.12936898192564181</v>
      </c>
      <c r="S91" s="35">
        <f t="shared" si="36"/>
        <v>10.269763143254089</v>
      </c>
      <c r="T91" s="35">
        <f t="shared" si="37"/>
        <v>1.3285888024602608</v>
      </c>
      <c r="U91" s="1">
        <v>10.208500000000001</v>
      </c>
      <c r="V91" s="1">
        <v>10.313700000000001</v>
      </c>
      <c r="W91" s="37">
        <v>6656</v>
      </c>
      <c r="X91" s="64">
        <v>201301120.28999999</v>
      </c>
    </row>
    <row r="92" spans="1:26" ht="15.75" x14ac:dyDescent="0.3">
      <c r="A92" s="90">
        <v>78</v>
      </c>
      <c r="B92" s="29" t="s">
        <v>92</v>
      </c>
      <c r="C92" s="72" t="s">
        <v>123</v>
      </c>
      <c r="D92" s="1">
        <v>268634836.12</v>
      </c>
      <c r="E92" s="1">
        <v>0</v>
      </c>
      <c r="F92" s="1">
        <v>417729521.31</v>
      </c>
      <c r="G92" s="1">
        <v>285252635.12</v>
      </c>
      <c r="H92" s="1">
        <v>24010663.399999999</v>
      </c>
      <c r="I92" s="1"/>
      <c r="J92" s="1">
        <v>995627655.95000005</v>
      </c>
      <c r="K92" s="1">
        <v>1373350.8</v>
      </c>
      <c r="L92" s="40">
        <v>2957535.11</v>
      </c>
      <c r="M92" s="1">
        <v>1015210246.34</v>
      </c>
      <c r="N92" s="1">
        <v>36867942.009999998</v>
      </c>
      <c r="O92" s="3">
        <v>978342644.97000003</v>
      </c>
      <c r="P92" s="9">
        <f t="shared" si="38"/>
        <v>3.9870043242944436E-2</v>
      </c>
      <c r="Q92" s="14">
        <f t="shared" si="34"/>
        <v>1.4037523633063267E-3</v>
      </c>
      <c r="R92" s="14">
        <f t="shared" si="35"/>
        <v>3.0230054114534586E-3</v>
      </c>
      <c r="S92" s="35">
        <f t="shared" si="36"/>
        <v>1.804449647425576</v>
      </c>
      <c r="T92" s="35">
        <f t="shared" si="37"/>
        <v>5.4548610488628019E-3</v>
      </c>
      <c r="U92" s="1">
        <v>1.8666</v>
      </c>
      <c r="V92" s="1">
        <v>1.8438000000000001</v>
      </c>
      <c r="W92" s="37">
        <v>2822</v>
      </c>
      <c r="X92" s="64">
        <v>542183400</v>
      </c>
    </row>
    <row r="93" spans="1:26" ht="15.75" x14ac:dyDescent="0.3">
      <c r="A93" s="92">
        <v>79</v>
      </c>
      <c r="B93" s="6" t="s">
        <v>16</v>
      </c>
      <c r="C93" s="72" t="s">
        <v>102</v>
      </c>
      <c r="D93" s="1">
        <v>15837270.9</v>
      </c>
      <c r="E93" s="1">
        <v>0</v>
      </c>
      <c r="F93" s="1">
        <v>23188542.98</v>
      </c>
      <c r="G93" s="1">
        <v>94084809.769999996</v>
      </c>
      <c r="H93" s="1">
        <v>0</v>
      </c>
      <c r="I93" s="1">
        <v>0</v>
      </c>
      <c r="J93" s="1">
        <v>135182755.56999999</v>
      </c>
      <c r="K93" s="1">
        <v>274803.92</v>
      </c>
      <c r="L93" s="40">
        <v>641740.47</v>
      </c>
      <c r="M93" s="1">
        <v>135182755.56999999</v>
      </c>
      <c r="N93" s="1">
        <v>4155801.44</v>
      </c>
      <c r="O93" s="3">
        <v>131026954.13</v>
      </c>
      <c r="P93" s="9">
        <f t="shared" si="38"/>
        <v>5.3396939753296638E-3</v>
      </c>
      <c r="Q93" s="14">
        <f t="shared" ref="Q93:Q104" si="39">(K93/O93)</f>
        <v>2.0973083120542505E-3</v>
      </c>
      <c r="R93" s="14">
        <f t="shared" si="35"/>
        <v>4.8977744637434626E-3</v>
      </c>
      <c r="S93" s="35">
        <f t="shared" si="36"/>
        <v>3.0079395276538485</v>
      </c>
      <c r="T93" s="35">
        <f t="shared" si="37"/>
        <v>1.473220940702759E-2</v>
      </c>
      <c r="U93" s="1">
        <v>3.0341</v>
      </c>
      <c r="V93" s="1">
        <v>3.1032999999999999</v>
      </c>
      <c r="W93" s="37">
        <v>11813</v>
      </c>
      <c r="X93" s="64">
        <v>43560368.460000001</v>
      </c>
    </row>
    <row r="94" spans="1:26" ht="15.75" x14ac:dyDescent="0.3">
      <c r="A94" s="90">
        <v>80</v>
      </c>
      <c r="B94" s="4" t="s">
        <v>38</v>
      </c>
      <c r="C94" s="45" t="s">
        <v>141</v>
      </c>
      <c r="D94" s="4">
        <v>1363326412.5999999</v>
      </c>
      <c r="E94" s="4"/>
      <c r="F94" s="4">
        <v>406687151.81999999</v>
      </c>
      <c r="G94" s="4">
        <v>1163055950.3499999</v>
      </c>
      <c r="H94" s="4">
        <v>0</v>
      </c>
      <c r="I94" s="4">
        <v>0</v>
      </c>
      <c r="J94" s="4">
        <v>2943305800.3899999</v>
      </c>
      <c r="K94" s="4">
        <v>5188826.59</v>
      </c>
      <c r="L94" s="42">
        <v>15439402.300000001</v>
      </c>
      <c r="M94" s="4">
        <v>2967937030.8499999</v>
      </c>
      <c r="N94" s="4">
        <v>24631230.460000001</v>
      </c>
      <c r="O94" s="22">
        <v>2943305800.3899999</v>
      </c>
      <c r="P94" s="21">
        <f t="shared" si="38"/>
        <v>0.1199474745807047</v>
      </c>
      <c r="Q94" s="31">
        <f>(K94/O94)</f>
        <v>1.762924732222E-3</v>
      </c>
      <c r="R94" s="14">
        <f>L94/O94</f>
        <v>5.2455991144223675E-3</v>
      </c>
      <c r="S94" s="35">
        <f>O94/X94</f>
        <v>150.45291989741671</v>
      </c>
      <c r="T94" s="35">
        <f>L94/X94</f>
        <v>0.78921570337614844</v>
      </c>
      <c r="U94" s="1">
        <v>150.44999999999999</v>
      </c>
      <c r="V94" s="1">
        <v>151.6</v>
      </c>
      <c r="W94" s="37">
        <v>5513</v>
      </c>
      <c r="X94" s="64">
        <v>19562968.949999999</v>
      </c>
    </row>
    <row r="95" spans="1:26" ht="15.75" x14ac:dyDescent="0.3">
      <c r="A95" s="92">
        <v>81</v>
      </c>
      <c r="B95" s="29" t="s">
        <v>64</v>
      </c>
      <c r="C95" s="72" t="s">
        <v>39</v>
      </c>
      <c r="D95" s="1">
        <v>206501921.40000001</v>
      </c>
      <c r="E95" s="1"/>
      <c r="F95" s="1">
        <v>49914740.170000002</v>
      </c>
      <c r="G95" s="1"/>
      <c r="H95" s="1"/>
      <c r="I95" s="1"/>
      <c r="J95" s="1">
        <v>256416661.56999999</v>
      </c>
      <c r="K95" s="1">
        <v>529454.26</v>
      </c>
      <c r="L95" s="40">
        <v>754057.51</v>
      </c>
      <c r="M95" s="1">
        <v>264814021.22</v>
      </c>
      <c r="N95" s="1">
        <v>3609931.29</v>
      </c>
      <c r="O95" s="3">
        <v>261204089.93000001</v>
      </c>
      <c r="P95" s="9">
        <f t="shared" si="38"/>
        <v>1.0644755612245023E-2</v>
      </c>
      <c r="Q95" s="14">
        <f t="shared" si="39"/>
        <v>2.0269753821308399E-3</v>
      </c>
      <c r="R95" s="14">
        <f t="shared" si="35"/>
        <v>2.8868518490735716E-3</v>
      </c>
      <c r="S95" s="35">
        <f t="shared" si="36"/>
        <v>120.88850210573413</v>
      </c>
      <c r="T95" s="35">
        <f t="shared" si="37"/>
        <v>0.34898719583567295</v>
      </c>
      <c r="U95" s="1">
        <v>120.81</v>
      </c>
      <c r="V95" s="1">
        <v>121.94</v>
      </c>
      <c r="W95" s="37">
        <v>1750</v>
      </c>
      <c r="X95" s="64">
        <v>2160702.5099999998</v>
      </c>
    </row>
    <row r="96" spans="1:26" ht="15.75" x14ac:dyDescent="0.3">
      <c r="A96" s="90">
        <v>82</v>
      </c>
      <c r="B96" s="6" t="s">
        <v>109</v>
      </c>
      <c r="C96" s="135" t="s">
        <v>110</v>
      </c>
      <c r="D96" s="1">
        <v>1803395052.9000001</v>
      </c>
      <c r="E96" s="1">
        <v>158556160.77000001</v>
      </c>
      <c r="F96" s="1">
        <v>1302213242.0999999</v>
      </c>
      <c r="G96" s="1">
        <v>1080230786.8</v>
      </c>
      <c r="H96" s="1">
        <v>0</v>
      </c>
      <c r="I96" s="1">
        <v>0</v>
      </c>
      <c r="J96" s="1">
        <v>4354087495.5799999</v>
      </c>
      <c r="K96" s="1">
        <v>4892101.82</v>
      </c>
      <c r="L96" s="40">
        <v>-17879442.48</v>
      </c>
      <c r="M96" s="1">
        <v>4689830764.6099997</v>
      </c>
      <c r="N96" s="1">
        <v>25698406.43</v>
      </c>
      <c r="O96" s="3">
        <v>4664132358.1899996</v>
      </c>
      <c r="P96" s="9">
        <f t="shared" si="38"/>
        <v>0.19007569563478854</v>
      </c>
      <c r="Q96" s="14">
        <f t="shared" si="39"/>
        <v>1.0488771424785356E-3</v>
      </c>
      <c r="R96" s="14">
        <f t="shared" si="35"/>
        <v>-3.8333908875044101E-3</v>
      </c>
      <c r="S96" s="35">
        <f t="shared" si="36"/>
        <v>145.31462303390748</v>
      </c>
      <c r="T96" s="35">
        <f t="shared" si="37"/>
        <v>-0.55704775175931942</v>
      </c>
      <c r="U96" s="1">
        <v>145.31</v>
      </c>
      <c r="V96" s="1"/>
      <c r="W96" s="37">
        <v>24</v>
      </c>
      <c r="X96" s="95">
        <v>32096786</v>
      </c>
    </row>
    <row r="97" spans="1:26" ht="15.75" x14ac:dyDescent="0.3">
      <c r="A97" s="92">
        <v>83</v>
      </c>
      <c r="B97" s="4" t="s">
        <v>40</v>
      </c>
      <c r="C97" s="72" t="s">
        <v>41</v>
      </c>
      <c r="D97" s="20">
        <v>355985084.58999997</v>
      </c>
      <c r="E97" s="20">
        <v>271011</v>
      </c>
      <c r="F97" s="20">
        <v>827225518.86000001</v>
      </c>
      <c r="G97" s="20">
        <v>379519672.13</v>
      </c>
      <c r="H97" s="20">
        <v>70618000</v>
      </c>
      <c r="I97" s="1"/>
      <c r="J97" s="20">
        <v>1691280431.75</v>
      </c>
      <c r="K97" s="1">
        <v>5279766.3</v>
      </c>
      <c r="L97" s="40">
        <v>-8168478.6299999999</v>
      </c>
      <c r="M97" s="1">
        <v>1691280431.75</v>
      </c>
      <c r="N97" s="20">
        <v>98625616.75</v>
      </c>
      <c r="O97" s="3">
        <v>1592654815</v>
      </c>
      <c r="P97" s="9">
        <f t="shared" si="38"/>
        <v>6.4904884471309973E-2</v>
      </c>
      <c r="Q97" s="14">
        <f t="shared" si="39"/>
        <v>3.3150725758487724E-3</v>
      </c>
      <c r="R97" s="14">
        <f t="shared" si="35"/>
        <v>-5.12884433781089E-3</v>
      </c>
      <c r="S97" s="35">
        <f t="shared" si="36"/>
        <v>0.92217035812355153</v>
      </c>
      <c r="T97" s="35">
        <f t="shared" si="37"/>
        <v>-4.7296682197590176E-3</v>
      </c>
      <c r="U97" s="76">
        <v>0.91759999999999997</v>
      </c>
      <c r="V97" s="1">
        <v>0.92579999999999996</v>
      </c>
      <c r="W97" s="121">
        <v>10434</v>
      </c>
      <c r="X97" s="111">
        <v>1727072228</v>
      </c>
    </row>
    <row r="98" spans="1:26" ht="15.75" x14ac:dyDescent="0.3">
      <c r="A98" s="90">
        <v>84</v>
      </c>
      <c r="B98" s="6" t="s">
        <v>24</v>
      </c>
      <c r="C98" s="72" t="s">
        <v>42</v>
      </c>
      <c r="D98" s="1">
        <v>578223569.35000002</v>
      </c>
      <c r="E98" s="1">
        <v>0</v>
      </c>
      <c r="F98" s="1">
        <v>531409032.55000001</v>
      </c>
      <c r="G98" s="1">
        <v>602463708.62</v>
      </c>
      <c r="H98" s="1">
        <v>0</v>
      </c>
      <c r="I98" s="1"/>
      <c r="J98" s="1">
        <v>1712096310.52</v>
      </c>
      <c r="K98" s="1">
        <v>4654923.9000000004</v>
      </c>
      <c r="L98" s="40">
        <v>5289709.46</v>
      </c>
      <c r="M98" s="1">
        <v>1736172049.98</v>
      </c>
      <c r="N98" s="1">
        <v>27692554.149999999</v>
      </c>
      <c r="O98" s="3">
        <v>1728304182.1099999</v>
      </c>
      <c r="P98" s="9">
        <f t="shared" si="38"/>
        <v>7.0432953967574832E-2</v>
      </c>
      <c r="Q98" s="14">
        <f t="shared" si="39"/>
        <v>2.6933475878748595E-3</v>
      </c>
      <c r="R98" s="14">
        <f t="shared" si="35"/>
        <v>3.0606356882976809E-3</v>
      </c>
      <c r="S98" s="35">
        <f t="shared" si="36"/>
        <v>3112.0240827370376</v>
      </c>
      <c r="T98" s="35">
        <f t="shared" si="37"/>
        <v>9.5247719704668317</v>
      </c>
      <c r="U98" s="1">
        <v>3093.8</v>
      </c>
      <c r="V98" s="1">
        <v>3127.12</v>
      </c>
      <c r="W98" s="37">
        <v>810</v>
      </c>
      <c r="X98" s="64">
        <v>555363.37</v>
      </c>
    </row>
    <row r="99" spans="1:26" ht="15.75" x14ac:dyDescent="0.3">
      <c r="A99" s="92">
        <v>85</v>
      </c>
      <c r="B99" s="6" t="s">
        <v>8</v>
      </c>
      <c r="C99" s="72" t="s">
        <v>93</v>
      </c>
      <c r="D99" s="1">
        <v>94637222</v>
      </c>
      <c r="E99" s="1">
        <v>0</v>
      </c>
      <c r="F99" s="1">
        <v>26672153</v>
      </c>
      <c r="G99" s="1">
        <v>0</v>
      </c>
      <c r="H99" s="1">
        <v>0</v>
      </c>
      <c r="I99" s="1">
        <v>0</v>
      </c>
      <c r="J99" s="1">
        <v>121309375</v>
      </c>
      <c r="K99" s="1">
        <v>862007</v>
      </c>
      <c r="L99" s="40">
        <v>-23209806</v>
      </c>
      <c r="M99" s="1">
        <v>496129814</v>
      </c>
      <c r="N99" s="1">
        <v>11157208.58</v>
      </c>
      <c r="O99" s="3">
        <v>484972605</v>
      </c>
      <c r="P99" s="9">
        <f t="shared" si="38"/>
        <v>1.9763912809490511E-2</v>
      </c>
      <c r="Q99" s="14">
        <f t="shared" si="39"/>
        <v>1.7774344181770844E-3</v>
      </c>
      <c r="R99" s="14">
        <f t="shared" si="35"/>
        <v>-4.7857973338514659E-2</v>
      </c>
      <c r="S99" s="35">
        <f t="shared" si="36"/>
        <v>0.97764358423730269</v>
      </c>
      <c r="T99" s="35">
        <f t="shared" si="37"/>
        <v>-4.6788040588998742E-2</v>
      </c>
      <c r="U99" s="1">
        <v>1.0186999999999999</v>
      </c>
      <c r="V99" s="1">
        <v>1.0244</v>
      </c>
      <c r="W99" s="37">
        <v>204</v>
      </c>
      <c r="X99" s="64">
        <v>496062791</v>
      </c>
      <c r="Y99" s="18"/>
      <c r="Z99" s="17"/>
    </row>
    <row r="100" spans="1:26" ht="15.75" x14ac:dyDescent="0.3">
      <c r="A100" s="90">
        <v>86</v>
      </c>
      <c r="B100" s="1" t="s">
        <v>4</v>
      </c>
      <c r="C100" s="72" t="s">
        <v>43</v>
      </c>
      <c r="D100" s="20">
        <v>175914312.74000001</v>
      </c>
      <c r="E100" s="20"/>
      <c r="F100" s="20">
        <v>826715345.04999995</v>
      </c>
      <c r="G100" s="20"/>
      <c r="H100" s="1">
        <v>0</v>
      </c>
      <c r="I100" s="1">
        <v>0</v>
      </c>
      <c r="J100" s="20">
        <v>1002629657.79</v>
      </c>
      <c r="K100" s="20">
        <v>1657315.17</v>
      </c>
      <c r="L100" s="41">
        <v>1700120.48</v>
      </c>
      <c r="M100" s="20">
        <v>1007410433.4400001</v>
      </c>
      <c r="N100" s="20">
        <v>24608021.379999999</v>
      </c>
      <c r="O100" s="3">
        <v>982802412.05999994</v>
      </c>
      <c r="P100" s="9">
        <f t="shared" si="38"/>
        <v>4.0051790514870018E-2</v>
      </c>
      <c r="Q100" s="14">
        <f t="shared" si="39"/>
        <v>1.6863157331148482E-3</v>
      </c>
      <c r="R100" s="14">
        <f t="shared" si="35"/>
        <v>1.7298700727000332E-3</v>
      </c>
      <c r="S100" s="35">
        <f t="shared" si="36"/>
        <v>1317.5178122662376</v>
      </c>
      <c r="T100" s="35">
        <f t="shared" si="37"/>
        <v>2.2791346336885852</v>
      </c>
      <c r="U100" s="1"/>
      <c r="V100" s="1"/>
      <c r="W100" s="37">
        <v>815</v>
      </c>
      <c r="X100" s="65">
        <v>745950</v>
      </c>
      <c r="Z100" s="77"/>
    </row>
    <row r="101" spans="1:26" ht="15.75" x14ac:dyDescent="0.3">
      <c r="A101" s="92">
        <v>87</v>
      </c>
      <c r="B101" s="1" t="s">
        <v>98</v>
      </c>
      <c r="C101" s="72" t="s">
        <v>103</v>
      </c>
      <c r="D101" s="20">
        <v>188320234.44999999</v>
      </c>
      <c r="E101" s="20"/>
      <c r="F101" s="20">
        <v>45361779.020000003</v>
      </c>
      <c r="G101" s="20">
        <v>74425165.439999998</v>
      </c>
      <c r="H101" s="1">
        <v>0</v>
      </c>
      <c r="I101" s="1">
        <v>0</v>
      </c>
      <c r="J101" s="20">
        <v>308107178.91000003</v>
      </c>
      <c r="K101" s="20">
        <v>1051571.6299999999</v>
      </c>
      <c r="L101" s="41">
        <v>9337767.2699999996</v>
      </c>
      <c r="M101" s="20">
        <v>312410148.14999998</v>
      </c>
      <c r="N101" s="20">
        <v>2163704.5</v>
      </c>
      <c r="O101" s="134">
        <v>310246443.66000003</v>
      </c>
      <c r="P101" s="9">
        <f t="shared" si="38"/>
        <v>1.2643360880045484E-2</v>
      </c>
      <c r="Q101" s="14">
        <f t="shared" si="39"/>
        <v>3.3894719874772209E-3</v>
      </c>
      <c r="R101" s="14">
        <f t="shared" si="35"/>
        <v>3.0097902686140977E-2</v>
      </c>
      <c r="S101" s="35">
        <f t="shared" si="36"/>
        <v>0.95289919160306724</v>
      </c>
      <c r="T101" s="35">
        <f t="shared" si="37"/>
        <v>2.8680267138571521E-2</v>
      </c>
      <c r="U101" s="1">
        <v>0.84560000000000002</v>
      </c>
      <c r="V101" s="1">
        <v>0.95820000000000005</v>
      </c>
      <c r="W101" s="37">
        <v>74</v>
      </c>
      <c r="X101" s="65">
        <v>325581600.23000002</v>
      </c>
      <c r="Z101" s="19"/>
    </row>
    <row r="102" spans="1:26" ht="15.75" x14ac:dyDescent="0.3">
      <c r="A102" s="90">
        <v>88</v>
      </c>
      <c r="B102" s="1" t="s">
        <v>73</v>
      </c>
      <c r="C102" s="29" t="s">
        <v>106</v>
      </c>
      <c r="D102" s="20">
        <v>64272860.75</v>
      </c>
      <c r="E102" s="20"/>
      <c r="F102" s="20">
        <v>79388597.859999999</v>
      </c>
      <c r="G102" s="20">
        <v>266487569.47999999</v>
      </c>
      <c r="H102" s="16">
        <v>0</v>
      </c>
      <c r="I102" s="16">
        <v>0</v>
      </c>
      <c r="J102" s="20">
        <v>410149028.08999997</v>
      </c>
      <c r="K102" s="20">
        <v>2084564.23</v>
      </c>
      <c r="L102" s="41">
        <v>1043737.77</v>
      </c>
      <c r="M102" s="41">
        <v>428913921.56</v>
      </c>
      <c r="N102" s="20">
        <v>6067998.4699999997</v>
      </c>
      <c r="O102" s="3">
        <v>422845923.08999997</v>
      </c>
      <c r="P102" s="9">
        <f t="shared" si="38"/>
        <v>1.7232086657346945E-2</v>
      </c>
      <c r="Q102" s="14">
        <f t="shared" si="39"/>
        <v>4.9298435107681393E-3</v>
      </c>
      <c r="R102" s="14">
        <f t="shared" si="35"/>
        <v>2.4683642740900859E-3</v>
      </c>
      <c r="S102" s="35">
        <f t="shared" si="36"/>
        <v>98.325971256496402</v>
      </c>
      <c r="T102" s="35">
        <f t="shared" si="37"/>
        <v>0.2427043146647444</v>
      </c>
      <c r="U102" s="1">
        <v>98.16</v>
      </c>
      <c r="V102" s="1">
        <v>98.39</v>
      </c>
      <c r="W102" s="37">
        <v>394</v>
      </c>
      <c r="X102" s="65">
        <v>4300450</v>
      </c>
    </row>
    <row r="103" spans="1:26" ht="15.75" x14ac:dyDescent="0.3">
      <c r="A103" s="92">
        <v>89</v>
      </c>
      <c r="B103" s="1" t="s">
        <v>73</v>
      </c>
      <c r="C103" s="72" t="s">
        <v>107</v>
      </c>
      <c r="D103" s="20">
        <v>43089196.399999999</v>
      </c>
      <c r="E103" s="20"/>
      <c r="F103" s="20">
        <v>7486735.9500000002</v>
      </c>
      <c r="G103" s="20">
        <v>220107961.05000001</v>
      </c>
      <c r="H103" s="1">
        <v>0</v>
      </c>
      <c r="I103" s="1">
        <v>0</v>
      </c>
      <c r="J103" s="20">
        <v>270683893.39999998</v>
      </c>
      <c r="K103" s="20">
        <v>1510664.89</v>
      </c>
      <c r="L103" s="41">
        <v>557255.02</v>
      </c>
      <c r="M103" s="20">
        <v>283697715.52999997</v>
      </c>
      <c r="N103" s="20">
        <v>3328488.06</v>
      </c>
      <c r="O103" s="3">
        <v>280369227.47000003</v>
      </c>
      <c r="P103" s="9">
        <f t="shared" si="38"/>
        <v>1.142578551665056E-2</v>
      </c>
      <c r="Q103" s="14">
        <f t="shared" si="39"/>
        <v>5.3881265916090725E-3</v>
      </c>
      <c r="R103" s="14">
        <f t="shared" si="35"/>
        <v>1.9875755446793005E-3</v>
      </c>
      <c r="S103" s="35">
        <f t="shared" si="36"/>
        <v>99.556713596735435</v>
      </c>
      <c r="T103" s="35">
        <f t="shared" si="37"/>
        <v>0.19787648925351256</v>
      </c>
      <c r="U103" s="1">
        <v>100.01</v>
      </c>
      <c r="V103" s="1">
        <v>100.25</v>
      </c>
      <c r="W103" s="37">
        <v>110</v>
      </c>
      <c r="X103" s="65">
        <v>2816176</v>
      </c>
    </row>
    <row r="104" spans="1:26" ht="15.75" x14ac:dyDescent="0.3">
      <c r="A104" s="90">
        <v>90</v>
      </c>
      <c r="B104" s="1" t="s">
        <v>86</v>
      </c>
      <c r="C104" s="72" t="s">
        <v>111</v>
      </c>
      <c r="D104" s="20">
        <v>30917615.969999999</v>
      </c>
      <c r="E104" s="20"/>
      <c r="F104" s="20">
        <v>87402949.109999999</v>
      </c>
      <c r="G104" s="20"/>
      <c r="H104" s="1">
        <v>0</v>
      </c>
      <c r="I104" s="1">
        <v>0</v>
      </c>
      <c r="J104" s="20">
        <v>240392588.19999999</v>
      </c>
      <c r="K104" s="20">
        <v>318979.99</v>
      </c>
      <c r="L104" s="41">
        <v>877049.61</v>
      </c>
      <c r="M104" s="20">
        <v>240392588.19999999</v>
      </c>
      <c r="N104" s="20">
        <v>748827.29</v>
      </c>
      <c r="O104" s="3">
        <v>239643760.90000001</v>
      </c>
      <c r="P104" s="9">
        <f t="shared" si="38"/>
        <v>9.7661153371044369E-3</v>
      </c>
      <c r="Q104" s="14">
        <f t="shared" si="39"/>
        <v>1.3310590219501098E-3</v>
      </c>
      <c r="R104" s="14">
        <f t="shared" si="35"/>
        <v>3.6598057329186237E-3</v>
      </c>
      <c r="S104" s="35">
        <f t="shared" si="36"/>
        <v>119.23171505687297</v>
      </c>
      <c r="T104" s="35">
        <f t="shared" si="37"/>
        <v>0.43636491431086349</v>
      </c>
      <c r="U104" s="1">
        <v>119.23</v>
      </c>
      <c r="V104" s="1">
        <v>119.6</v>
      </c>
      <c r="W104" s="37">
        <v>40</v>
      </c>
      <c r="X104" s="65">
        <v>2009899.47</v>
      </c>
    </row>
    <row r="105" spans="1:26" ht="15.75" x14ac:dyDescent="0.3">
      <c r="A105" s="92">
        <v>91</v>
      </c>
      <c r="B105" s="1" t="s">
        <v>26</v>
      </c>
      <c r="C105" s="72" t="s">
        <v>44</v>
      </c>
      <c r="D105" s="1">
        <v>631500272.10000002</v>
      </c>
      <c r="E105" s="1">
        <v>0</v>
      </c>
      <c r="F105" s="1">
        <v>531885800</v>
      </c>
      <c r="G105" s="1">
        <v>159627000</v>
      </c>
      <c r="H105" s="1">
        <v>294999999.97000003</v>
      </c>
      <c r="I105" s="1">
        <v>0</v>
      </c>
      <c r="J105" s="1">
        <v>1619243155.5899999</v>
      </c>
      <c r="K105" s="1">
        <v>3519324.15</v>
      </c>
      <c r="L105" s="40">
        <v>22886965.989999998</v>
      </c>
      <c r="M105" s="1">
        <v>1645267705.28</v>
      </c>
      <c r="N105" s="1">
        <v>88531951.640000001</v>
      </c>
      <c r="O105" s="3">
        <v>1561735753.6500001</v>
      </c>
      <c r="P105" s="9">
        <f t="shared" si="38"/>
        <v>6.3644851169691444E-2</v>
      </c>
      <c r="Q105" s="14">
        <v>0</v>
      </c>
      <c r="R105" s="14">
        <f t="shared" si="35"/>
        <v>1.4654826167941587E-2</v>
      </c>
      <c r="S105" s="35">
        <f t="shared" si="36"/>
        <v>2.1943483210454664</v>
      </c>
      <c r="T105" s="35">
        <f t="shared" si="37"/>
        <v>3.2157793196835788E-2</v>
      </c>
      <c r="U105" s="1">
        <v>2.31</v>
      </c>
      <c r="V105" s="1">
        <v>2.35</v>
      </c>
      <c r="W105" s="37">
        <v>2022</v>
      </c>
      <c r="X105" s="64">
        <v>711708227.29999995</v>
      </c>
    </row>
    <row r="106" spans="1:26" ht="15.75" x14ac:dyDescent="0.3">
      <c r="A106" s="90">
        <v>92</v>
      </c>
      <c r="B106" s="1" t="s">
        <v>63</v>
      </c>
      <c r="C106" s="45" t="s">
        <v>45</v>
      </c>
      <c r="D106" s="1">
        <v>33680178.399999999</v>
      </c>
      <c r="E106" s="1">
        <v>0</v>
      </c>
      <c r="F106" s="1">
        <v>50774325.020000003</v>
      </c>
      <c r="G106" s="1">
        <v>49195022.149999999</v>
      </c>
      <c r="H106" s="1">
        <v>138600</v>
      </c>
      <c r="I106" s="1"/>
      <c r="J106" s="1">
        <v>133788125.56999999</v>
      </c>
      <c r="K106" s="1">
        <v>148047.59</v>
      </c>
      <c r="L106" s="40">
        <v>710844.07</v>
      </c>
      <c r="M106" s="1">
        <v>136083611.59999999</v>
      </c>
      <c r="N106" s="1">
        <v>148047.59</v>
      </c>
      <c r="O106" s="3">
        <v>133754807.23</v>
      </c>
      <c r="P106" s="9">
        <f t="shared" si="38"/>
        <v>5.4508611840949888E-3</v>
      </c>
      <c r="Q106" s="14">
        <f>(K106/O106)</f>
        <v>1.1068580865689756E-3</v>
      </c>
      <c r="R106" s="14">
        <f>L106/O106</f>
        <v>5.3145310043149164E-3</v>
      </c>
      <c r="S106" s="35">
        <f>O106/X106</f>
        <v>1.3597433672450461</v>
      </c>
      <c r="T106" s="35">
        <f>L106/X106</f>
        <v>7.2263982831353608E-3</v>
      </c>
      <c r="U106" s="1">
        <v>1.3596999999999999</v>
      </c>
      <c r="V106" s="1">
        <v>1.3834</v>
      </c>
      <c r="W106" s="37">
        <v>98</v>
      </c>
      <c r="X106" s="37">
        <v>98367685</v>
      </c>
    </row>
    <row r="107" spans="1:26" ht="15.75" x14ac:dyDescent="0.3">
      <c r="A107" s="92">
        <v>93</v>
      </c>
      <c r="B107" s="1" t="s">
        <v>89</v>
      </c>
      <c r="C107" s="4" t="s">
        <v>152</v>
      </c>
      <c r="D107" s="1">
        <v>108516436.56999999</v>
      </c>
      <c r="E107" s="1">
        <v>0</v>
      </c>
      <c r="F107" s="1">
        <v>40548287.409999996</v>
      </c>
      <c r="G107" s="1">
        <v>48205800</v>
      </c>
      <c r="H107" s="1">
        <v>0</v>
      </c>
      <c r="I107" s="1">
        <v>0</v>
      </c>
      <c r="J107" s="1">
        <v>88754087.409999996</v>
      </c>
      <c r="K107" s="1">
        <v>4825326.32</v>
      </c>
      <c r="L107" s="40">
        <v>2794491.51</v>
      </c>
      <c r="M107" s="1">
        <v>250986103.77000001</v>
      </c>
      <c r="N107" s="1">
        <v>3875402.64</v>
      </c>
      <c r="O107" s="3">
        <v>247110701.13</v>
      </c>
      <c r="P107" s="9">
        <f t="shared" si="38"/>
        <v>1.0070412846155277E-2</v>
      </c>
      <c r="Q107" s="14">
        <f>(K107/O107)</f>
        <v>1.9526982433114026E-2</v>
      </c>
      <c r="R107" s="14">
        <f>L107/O107</f>
        <v>1.1308662462698746E-2</v>
      </c>
      <c r="S107" s="35">
        <f>O107/X107</f>
        <v>0.10212962520836776</v>
      </c>
      <c r="T107" s="35">
        <f>L107/X107</f>
        <v>1.15494945892336E-3</v>
      </c>
      <c r="U107" s="1">
        <v>102.1296</v>
      </c>
      <c r="V107" s="1">
        <v>103.7313</v>
      </c>
      <c r="W107" s="37">
        <v>91</v>
      </c>
      <c r="X107" s="109">
        <v>2419579046</v>
      </c>
    </row>
    <row r="108" spans="1:26" ht="15.75" x14ac:dyDescent="0.3">
      <c r="A108" s="96"/>
      <c r="B108" s="8"/>
      <c r="C108" s="46" t="s">
        <v>59</v>
      </c>
      <c r="D108" s="1"/>
      <c r="E108" s="1"/>
      <c r="F108" s="1"/>
      <c r="G108" s="1"/>
      <c r="H108" s="1"/>
      <c r="I108" s="1"/>
      <c r="J108" s="1"/>
      <c r="K108" s="1"/>
      <c r="L108" s="40"/>
      <c r="M108" s="1"/>
      <c r="N108" s="1"/>
      <c r="O108" s="7">
        <f>SUM(O87:O107)</f>
        <v>24538289035.920006</v>
      </c>
      <c r="P108" s="36">
        <f>(O108/$O$117)</f>
        <v>1.8838706136221101E-2</v>
      </c>
      <c r="Q108" s="14"/>
      <c r="R108" s="14"/>
      <c r="S108" s="35"/>
      <c r="T108" s="35"/>
      <c r="U108" s="1"/>
      <c r="V108" s="1"/>
      <c r="W108" s="132">
        <f>SUM(W87:W107)</f>
        <v>84512</v>
      </c>
      <c r="X108" s="65"/>
    </row>
    <row r="109" spans="1:26" ht="15.75" x14ac:dyDescent="0.3">
      <c r="A109" s="110"/>
      <c r="B109" s="71"/>
      <c r="C109" s="55" t="s">
        <v>68</v>
      </c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3"/>
      <c r="P109" s="9"/>
      <c r="Q109" s="14"/>
      <c r="R109" s="14"/>
      <c r="S109" s="35"/>
      <c r="T109" s="35"/>
      <c r="U109" s="2"/>
      <c r="V109" s="2"/>
      <c r="W109" s="2"/>
      <c r="X109" s="104"/>
      <c r="Y109" s="19"/>
    </row>
    <row r="110" spans="1:26" ht="15.75" x14ac:dyDescent="0.3">
      <c r="A110" s="90">
        <v>94</v>
      </c>
      <c r="B110" s="6" t="s">
        <v>28</v>
      </c>
      <c r="C110" s="4" t="s">
        <v>46</v>
      </c>
      <c r="D110" s="1">
        <v>129702836.5</v>
      </c>
      <c r="E110" s="16">
        <v>0</v>
      </c>
      <c r="F110" s="1">
        <v>202399581.80000001</v>
      </c>
      <c r="G110" s="1">
        <v>189473684.78</v>
      </c>
      <c r="H110" s="23">
        <v>0</v>
      </c>
      <c r="I110" s="1">
        <v>0</v>
      </c>
      <c r="J110" s="1">
        <v>521576103.07999998</v>
      </c>
      <c r="K110" s="1">
        <v>3240274.5</v>
      </c>
      <c r="L110" s="41">
        <v>65695031.289999999</v>
      </c>
      <c r="M110" s="1">
        <v>521576103.07999998</v>
      </c>
      <c r="N110" s="1">
        <v>3240274.5</v>
      </c>
      <c r="O110" s="3">
        <v>518335828.57999998</v>
      </c>
      <c r="P110" s="9">
        <f>(O110/$O$116)</f>
        <v>0.10147029051850179</v>
      </c>
      <c r="Q110" s="14">
        <f>(L110/O110)</f>
        <v>0.12674221550529113</v>
      </c>
      <c r="R110" s="14">
        <f t="shared" si="35"/>
        <v>0.12674221550529113</v>
      </c>
      <c r="S110" s="35">
        <f t="shared" si="36"/>
        <v>11.641645243202195</v>
      </c>
      <c r="T110" s="35">
        <f t="shared" si="37"/>
        <v>1.4754879102500797</v>
      </c>
      <c r="U110" s="1">
        <v>11.6416</v>
      </c>
      <c r="V110" s="1">
        <v>11.7027</v>
      </c>
      <c r="W110" s="37">
        <v>1597</v>
      </c>
      <c r="X110" s="64">
        <v>44524276.229999997</v>
      </c>
      <c r="Y110" s="19"/>
    </row>
    <row r="111" spans="1:26" ht="15.75" x14ac:dyDescent="0.3">
      <c r="A111" s="90">
        <v>95</v>
      </c>
      <c r="B111" s="6" t="s">
        <v>47</v>
      </c>
      <c r="C111" s="4" t="s">
        <v>48</v>
      </c>
      <c r="D111" s="20">
        <v>849348572.50999999</v>
      </c>
      <c r="E111" s="1"/>
      <c r="F111" s="20"/>
      <c r="G111" s="20">
        <v>673051838.07000005</v>
      </c>
      <c r="H111" s="1">
        <v>0</v>
      </c>
      <c r="I111" s="20">
        <v>438751.42</v>
      </c>
      <c r="J111" s="1">
        <v>2237445149.9299998</v>
      </c>
      <c r="K111" s="20">
        <v>6305461.2699999996</v>
      </c>
      <c r="L111" s="41">
        <v>10635860.060000001</v>
      </c>
      <c r="M111" s="20">
        <v>2577496787.6900001</v>
      </c>
      <c r="N111" s="20">
        <v>109627909.56999999</v>
      </c>
      <c r="O111" s="3">
        <v>2467868878.1199999</v>
      </c>
      <c r="P111" s="9">
        <f>(O111/$O$116)</f>
        <v>0.48311414765679533</v>
      </c>
      <c r="Q111" s="14">
        <f>(K111/O111)</f>
        <v>2.5550228076961054E-3</v>
      </c>
      <c r="R111" s="14">
        <f t="shared" si="35"/>
        <v>4.3097346679546048E-3</v>
      </c>
      <c r="S111" s="35">
        <f t="shared" si="36"/>
        <v>1.2533689880770362</v>
      </c>
      <c r="T111" s="35">
        <f t="shared" si="37"/>
        <v>5.4016877796547848E-3</v>
      </c>
      <c r="U111" s="1">
        <v>1.25</v>
      </c>
      <c r="V111" s="1">
        <v>1.27</v>
      </c>
      <c r="W111" s="37">
        <v>15191</v>
      </c>
      <c r="X111" s="111">
        <v>1968988304</v>
      </c>
    </row>
    <row r="112" spans="1:26" s="62" customFormat="1" ht="15.75" x14ac:dyDescent="0.3">
      <c r="A112" s="90">
        <v>96</v>
      </c>
      <c r="B112" s="6" t="s">
        <v>1</v>
      </c>
      <c r="C112" s="4" t="s">
        <v>49</v>
      </c>
      <c r="D112" s="20">
        <v>846310732.95000005</v>
      </c>
      <c r="E112" s="1">
        <v>5603827.7300000004</v>
      </c>
      <c r="F112" s="20">
        <v>307425314.22000003</v>
      </c>
      <c r="G112" s="1">
        <v>10552933.77</v>
      </c>
      <c r="H112" s="1">
        <v>0</v>
      </c>
      <c r="I112" s="1">
        <v>0</v>
      </c>
      <c r="J112" s="20">
        <v>1169892808.6700001</v>
      </c>
      <c r="K112" s="20">
        <v>3617812.64</v>
      </c>
      <c r="L112" s="41">
        <v>611641.16</v>
      </c>
      <c r="M112" s="20">
        <v>1197190312.0799999</v>
      </c>
      <c r="N112" s="20">
        <v>10830476.119999999</v>
      </c>
      <c r="O112" s="3">
        <v>1186359835.96</v>
      </c>
      <c r="P112" s="9">
        <f>(O112/$O$116)</f>
        <v>0.23224378979189902</v>
      </c>
      <c r="Q112" s="14">
        <f>(K112/O112)</f>
        <v>3.0495070132515682E-3</v>
      </c>
      <c r="R112" s="14">
        <f t="shared" si="35"/>
        <v>5.1556125001910676E-4</v>
      </c>
      <c r="S112" s="35">
        <f t="shared" si="36"/>
        <v>0.87354949361229017</v>
      </c>
      <c r="T112" s="35">
        <f t="shared" si="37"/>
        <v>4.5036826888031003E-4</v>
      </c>
      <c r="U112" s="1">
        <v>0.87</v>
      </c>
      <c r="V112" s="1">
        <v>0.88</v>
      </c>
      <c r="W112" s="37">
        <v>9491</v>
      </c>
      <c r="X112" s="64">
        <v>1358091149.54</v>
      </c>
    </row>
    <row r="113" spans="1:25" ht="15.75" x14ac:dyDescent="0.3">
      <c r="A113" s="90">
        <v>97</v>
      </c>
      <c r="B113" s="23" t="s">
        <v>61</v>
      </c>
      <c r="C113" s="4" t="s">
        <v>50</v>
      </c>
      <c r="D113" s="1">
        <v>86835734.900000006</v>
      </c>
      <c r="F113" s="1">
        <v>30717942.82</v>
      </c>
      <c r="G113" s="1">
        <v>145850547.93000001</v>
      </c>
      <c r="H113" s="1">
        <v>37640000</v>
      </c>
      <c r="I113" s="1"/>
      <c r="J113" s="1">
        <v>301044225.64999998</v>
      </c>
      <c r="K113" s="1">
        <v>777516.84</v>
      </c>
      <c r="L113" s="40">
        <v>831444.58</v>
      </c>
      <c r="M113" s="1">
        <v>267194109</v>
      </c>
      <c r="N113" s="1">
        <v>1955834</v>
      </c>
      <c r="O113" s="3">
        <v>265238275</v>
      </c>
      <c r="P113" s="9">
        <f>(O113/$O$116)</f>
        <v>5.1923489245587408E-2</v>
      </c>
      <c r="Q113" s="14">
        <f>(K113/O113)</f>
        <v>2.9313900491925609E-3</v>
      </c>
      <c r="R113" s="14">
        <f t="shared" si="35"/>
        <v>3.1347081411987011E-3</v>
      </c>
      <c r="S113" s="35">
        <f t="shared" si="36"/>
        <v>31.307175744830928</v>
      </c>
      <c r="T113" s="35">
        <f t="shared" si="37"/>
        <v>9.8138858685260025E-2</v>
      </c>
      <c r="U113" s="1">
        <v>30.41</v>
      </c>
      <c r="V113" s="1">
        <v>31.33</v>
      </c>
      <c r="W113" s="37">
        <v>2007</v>
      </c>
      <c r="X113" s="64">
        <v>8472124</v>
      </c>
    </row>
    <row r="114" spans="1:25" ht="15.75" x14ac:dyDescent="0.3">
      <c r="A114" s="90">
        <v>98</v>
      </c>
      <c r="B114" s="6" t="s">
        <v>1</v>
      </c>
      <c r="C114" s="29" t="s">
        <v>81</v>
      </c>
      <c r="D114" s="1">
        <v>121962262.34999999</v>
      </c>
      <c r="E114" s="1">
        <v>153623890.81999999</v>
      </c>
      <c r="F114" s="1">
        <v>10313147.68</v>
      </c>
      <c r="G114" s="1">
        <v>30132788.039999999</v>
      </c>
      <c r="H114" s="1">
        <v>0</v>
      </c>
      <c r="I114" s="1">
        <v>0</v>
      </c>
      <c r="J114" s="1">
        <v>163937038.5</v>
      </c>
      <c r="K114" s="1">
        <v>305474.05</v>
      </c>
      <c r="L114" s="40">
        <v>-1455572.45</v>
      </c>
      <c r="M114" s="1">
        <v>172606458.55000001</v>
      </c>
      <c r="N114" s="1">
        <v>2167133.62</v>
      </c>
      <c r="O114" s="3">
        <v>170439324.93000001</v>
      </c>
      <c r="P114" s="9">
        <f>(O114/$O$116)</f>
        <v>3.3365487899617935E-2</v>
      </c>
      <c r="Q114" s="14">
        <f>(K114/O114)</f>
        <v>1.7922744655639723E-3</v>
      </c>
      <c r="R114" s="14">
        <f t="shared" ref="R114" si="40">L114/O114</f>
        <v>-8.540120952707413E-3</v>
      </c>
      <c r="S114" s="35">
        <f t="shared" ref="S114" si="41">O114/X114</f>
        <v>163.29520854473063</v>
      </c>
      <c r="T114" s="35">
        <f t="shared" ref="T114" si="42">L114/X114</f>
        <v>-1.3945608319695804</v>
      </c>
      <c r="U114" s="1">
        <v>162.1</v>
      </c>
      <c r="V114" s="1">
        <v>164.14</v>
      </c>
      <c r="W114" s="37">
        <v>362</v>
      </c>
      <c r="X114" s="64">
        <v>1043749.7</v>
      </c>
    </row>
    <row r="115" spans="1:25" ht="15.75" x14ac:dyDescent="0.3">
      <c r="A115" s="90">
        <v>99</v>
      </c>
      <c r="B115" s="4" t="s">
        <v>38</v>
      </c>
      <c r="C115" s="45" t="s">
        <v>164</v>
      </c>
      <c r="D115" s="1">
        <v>0</v>
      </c>
      <c r="E115" s="1">
        <v>0</v>
      </c>
      <c r="F115" s="1">
        <v>0</v>
      </c>
      <c r="G115" s="1">
        <v>482678768</v>
      </c>
      <c r="H115" s="1">
        <v>0</v>
      </c>
      <c r="I115" s="1">
        <v>21172256.379999999</v>
      </c>
      <c r="J115" s="1">
        <v>500009996.35000002</v>
      </c>
      <c r="K115" s="1">
        <v>968385.46</v>
      </c>
      <c r="L115" s="40">
        <v>8856794.1999999993</v>
      </c>
      <c r="M115" s="1">
        <v>503792181.86000001</v>
      </c>
      <c r="N115" s="1">
        <v>3782185.51</v>
      </c>
      <c r="O115" s="3">
        <v>500009996.35000002</v>
      </c>
      <c r="P115" s="9">
        <f>(O115/$O$116)</f>
        <v>9.7882794887598434E-2</v>
      </c>
      <c r="Q115" s="14">
        <f>(K115/O115)</f>
        <v>1.936732199494155E-3</v>
      </c>
      <c r="R115" s="14">
        <f t="shared" si="35"/>
        <v>1.7713234264621316E-2</v>
      </c>
      <c r="S115" s="35">
        <f t="shared" si="36"/>
        <v>106.01353942872143</v>
      </c>
      <c r="T115" s="35">
        <f t="shared" si="37"/>
        <v>1.8778426591226112</v>
      </c>
      <c r="U115" s="1">
        <v>108.09</v>
      </c>
      <c r="V115" s="1">
        <v>108.12</v>
      </c>
      <c r="W115" s="37">
        <v>49</v>
      </c>
      <c r="X115" s="64">
        <v>4716473</v>
      </c>
    </row>
    <row r="116" spans="1:25" ht="15.75" x14ac:dyDescent="0.3">
      <c r="A116" s="98"/>
      <c r="B116" s="8"/>
      <c r="C116" s="46" t="s">
        <v>59</v>
      </c>
      <c r="D116" s="1"/>
      <c r="E116" s="1"/>
      <c r="F116" s="1"/>
      <c r="G116" s="1"/>
      <c r="H116" s="1"/>
      <c r="I116" s="1"/>
      <c r="J116" s="1"/>
      <c r="K116" s="1"/>
      <c r="L116" s="40"/>
      <c r="M116" s="1"/>
      <c r="N116" s="1"/>
      <c r="O116" s="7">
        <f>SUM(O110:O115)</f>
        <v>5108252138.9400005</v>
      </c>
      <c r="P116" s="36">
        <f>(O116/$O$117)</f>
        <v>3.9217429045009834E-3</v>
      </c>
      <c r="Q116" s="14"/>
      <c r="R116" s="14"/>
      <c r="S116" s="35"/>
      <c r="T116" s="35"/>
      <c r="U116" s="1"/>
      <c r="V116" s="1"/>
      <c r="W116" s="132">
        <f>SUM(W110:W115)</f>
        <v>28697</v>
      </c>
      <c r="X116" s="64"/>
    </row>
    <row r="117" spans="1:25" ht="16.5" thickBot="1" x14ac:dyDescent="0.35">
      <c r="A117" s="112"/>
      <c r="B117" s="113"/>
      <c r="C117" s="114" t="s">
        <v>60</v>
      </c>
      <c r="D117" s="115">
        <f t="shared" ref="D117:N117" si="43">SUM(D4:D116)</f>
        <v>19697833768.709999</v>
      </c>
      <c r="E117" s="115">
        <f t="shared" si="43"/>
        <v>1622716227.4499998</v>
      </c>
      <c r="F117" s="115">
        <f t="shared" si="43"/>
        <v>786784493470.25696</v>
      </c>
      <c r="G117" s="115">
        <f t="shared" si="43"/>
        <v>284495830463.35999</v>
      </c>
      <c r="H117" s="115">
        <f t="shared" si="43"/>
        <v>38414506494.230003</v>
      </c>
      <c r="I117" s="115">
        <f t="shared" si="43"/>
        <v>71675586.329999998</v>
      </c>
      <c r="J117" s="115">
        <f t="shared" si="43"/>
        <v>1138917003056.7671</v>
      </c>
      <c r="K117" s="115">
        <f t="shared" si="43"/>
        <v>1952271305.1700006</v>
      </c>
      <c r="L117" s="115">
        <f t="shared" si="43"/>
        <v>6036448621.3500032</v>
      </c>
      <c r="M117" s="115">
        <f t="shared" si="43"/>
        <v>1307075446542.0679</v>
      </c>
      <c r="N117" s="115">
        <f t="shared" si="43"/>
        <v>7865518181.9899998</v>
      </c>
      <c r="O117" s="116">
        <f>(O18+O43+O56+O80+O85+O108+O116)</f>
        <v>1302546409423.54</v>
      </c>
      <c r="P117" s="117"/>
      <c r="Q117" s="118"/>
      <c r="R117" s="118"/>
      <c r="S117" s="119"/>
      <c r="T117" s="119"/>
      <c r="U117" s="115">
        <f>SUM(U4:U116)</f>
        <v>1204800.7434000003</v>
      </c>
      <c r="V117" s="115">
        <f>SUM(V4:V116)</f>
        <v>1205233.1003999999</v>
      </c>
      <c r="W117" s="115">
        <f>(W18+W43+W56+W80+W85+W108+W116)</f>
        <v>445911</v>
      </c>
      <c r="X117" s="120">
        <f>SUM(X4:X116)</f>
        <v>266838207694.83896</v>
      </c>
      <c r="Y117" s="33"/>
    </row>
    <row r="118" spans="1:25" x14ac:dyDescent="0.25">
      <c r="A118" s="15"/>
      <c r="B118" s="15"/>
      <c r="C118" s="15"/>
    </row>
    <row r="119" spans="1:25" x14ac:dyDescent="0.25">
      <c r="A119" s="15"/>
      <c r="B119" s="28"/>
      <c r="C119" s="11"/>
      <c r="O119" s="25"/>
      <c r="X119" s="30"/>
    </row>
    <row r="120" spans="1:25" x14ac:dyDescent="0.25">
      <c r="A120" s="15"/>
      <c r="B120" s="12"/>
      <c r="C120" s="13"/>
      <c r="O120" s="26"/>
      <c r="P120" s="30"/>
    </row>
    <row r="121" spans="1:25" x14ac:dyDescent="0.25">
      <c r="A121" s="15"/>
      <c r="B121" s="12"/>
      <c r="C121" s="13"/>
      <c r="O121" s="26"/>
      <c r="P121" s="30"/>
    </row>
    <row r="122" spans="1:25" x14ac:dyDescent="0.25">
      <c r="A122" s="15"/>
      <c r="B122" s="12"/>
      <c r="C122" s="13"/>
      <c r="O122" s="26"/>
      <c r="P122" s="30"/>
    </row>
    <row r="123" spans="1:25" x14ac:dyDescent="0.25">
      <c r="A123" s="15"/>
      <c r="B123" s="12"/>
      <c r="C123" s="13"/>
      <c r="G123" s="19"/>
      <c r="O123" s="26"/>
      <c r="P123" s="30"/>
    </row>
  </sheetData>
  <mergeCells count="1">
    <mergeCell ref="A1:X1"/>
  </mergeCells>
  <pageMargins left="0.7" right="0.7" top="0.75" bottom="0.75" header="0.3" footer="0.3"/>
  <pageSetup paperSize="9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July 2020</vt:lpstr>
      <vt:lpstr>'July 2020'!Print_Area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USER</dc:creator>
  <cp:lastModifiedBy>Isaac, Tunde</cp:lastModifiedBy>
  <cp:lastPrinted>2018-01-18T12:57:29Z</cp:lastPrinted>
  <dcterms:created xsi:type="dcterms:W3CDTF">2016-02-10T12:36:33Z</dcterms:created>
  <dcterms:modified xsi:type="dcterms:W3CDTF">2020-08-24T10:29:11Z</dcterms:modified>
</cp:coreProperties>
</file>