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0" yWindow="0" windowWidth="20490" windowHeight="7755"/>
  </bookViews>
  <sheets>
    <sheet name="MAY 2019" sheetId="9" r:id="rId1"/>
  </sheets>
  <definedNames>
    <definedName name="_xlnm.Print_Area" localSheetId="0">'MAY 2019'!$A$1:$W$108</definedName>
  </definedNames>
  <calcPr calcId="162913"/>
</workbook>
</file>

<file path=xl/calcChain.xml><?xml version="1.0" encoding="utf-8"?>
<calcChain xmlns="http://schemas.openxmlformats.org/spreadsheetml/2006/main">
  <c r="T32" i="9" l="1"/>
  <c r="S32" i="9"/>
  <c r="R32" i="9"/>
  <c r="Q32" i="9"/>
  <c r="S5" i="9" l="1"/>
  <c r="T5" i="9"/>
  <c r="S6" i="9"/>
  <c r="T6" i="9"/>
  <c r="S7" i="9"/>
  <c r="T7" i="9"/>
  <c r="S8" i="9"/>
  <c r="T8" i="9"/>
  <c r="S9" i="9"/>
  <c r="T9" i="9"/>
  <c r="S10" i="9"/>
  <c r="T10" i="9"/>
  <c r="S11" i="9"/>
  <c r="T11" i="9"/>
  <c r="S12" i="9"/>
  <c r="T12" i="9"/>
  <c r="S13" i="9"/>
  <c r="T13" i="9"/>
  <c r="S14" i="9"/>
  <c r="T14" i="9"/>
  <c r="T15" i="9"/>
  <c r="S17" i="9"/>
  <c r="T17" i="9"/>
  <c r="S18" i="9"/>
  <c r="T18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3" i="9"/>
  <c r="T33" i="9"/>
  <c r="S34" i="9"/>
  <c r="T34" i="9"/>
  <c r="S35" i="9"/>
  <c r="T35" i="9"/>
  <c r="S36" i="9"/>
  <c r="T36" i="9"/>
  <c r="T37" i="9"/>
  <c r="S39" i="9"/>
  <c r="T39" i="9"/>
  <c r="S40" i="9"/>
  <c r="T40" i="9"/>
  <c r="S41" i="9"/>
  <c r="T41" i="9"/>
  <c r="S42" i="9"/>
  <c r="T42" i="9"/>
  <c r="S43" i="9"/>
  <c r="T43" i="9"/>
  <c r="S44" i="9"/>
  <c r="T44" i="9"/>
  <c r="S45" i="9"/>
  <c r="T45" i="9"/>
  <c r="S46" i="9"/>
  <c r="T46" i="9"/>
  <c r="T47" i="9"/>
  <c r="S49" i="9"/>
  <c r="T49" i="9"/>
  <c r="S50" i="9"/>
  <c r="T50" i="9"/>
  <c r="S51" i="9"/>
  <c r="T51" i="9"/>
  <c r="S52" i="9"/>
  <c r="T52" i="9"/>
  <c r="S53" i="9"/>
  <c r="T53" i="9"/>
  <c r="S54" i="9"/>
  <c r="T54" i="9"/>
  <c r="S55" i="9"/>
  <c r="T55" i="9"/>
  <c r="S56" i="9"/>
  <c r="T56" i="9"/>
  <c r="S57" i="9"/>
  <c r="T57" i="9"/>
  <c r="S58" i="9"/>
  <c r="T58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T66" i="9"/>
  <c r="S67" i="9"/>
  <c r="T67" i="9"/>
  <c r="S68" i="9"/>
  <c r="T68" i="9"/>
  <c r="S69" i="9"/>
  <c r="T69" i="9"/>
  <c r="S70" i="9"/>
  <c r="T70" i="9"/>
  <c r="T71" i="9"/>
  <c r="S72" i="9"/>
  <c r="T72" i="9"/>
  <c r="S73" i="9"/>
  <c r="T73" i="9"/>
  <c r="S74" i="9"/>
  <c r="T74" i="9"/>
  <c r="S75" i="9"/>
  <c r="T75" i="9"/>
  <c r="S76" i="9"/>
  <c r="T76" i="9"/>
  <c r="S77" i="9"/>
  <c r="T77" i="9"/>
  <c r="S78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7" i="9"/>
  <c r="T87" i="9"/>
  <c r="S88" i="9"/>
  <c r="T88" i="9"/>
  <c r="S89" i="9"/>
  <c r="T89" i="9"/>
  <c r="S90" i="9"/>
  <c r="T90" i="9"/>
  <c r="S91" i="9"/>
  <c r="T91" i="9"/>
  <c r="S92" i="9"/>
  <c r="T92" i="9"/>
  <c r="S93" i="9"/>
  <c r="T93" i="9"/>
  <c r="T94" i="9"/>
  <c r="S95" i="9"/>
  <c r="T95" i="9"/>
  <c r="S96" i="9"/>
  <c r="T96" i="9"/>
  <c r="S97" i="9"/>
  <c r="T97" i="9"/>
  <c r="S98" i="9"/>
  <c r="T98" i="9"/>
  <c r="S99" i="9"/>
  <c r="T99" i="9"/>
  <c r="S100" i="9"/>
  <c r="T100" i="9"/>
  <c r="T101" i="9"/>
  <c r="T4" i="9"/>
  <c r="S4" i="9"/>
  <c r="R5" i="9"/>
  <c r="R6" i="9"/>
  <c r="R7" i="9"/>
  <c r="R8" i="9"/>
  <c r="R9" i="9"/>
  <c r="R10" i="9"/>
  <c r="R11" i="9"/>
  <c r="R12" i="9"/>
  <c r="R13" i="9"/>
  <c r="R14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3" i="9"/>
  <c r="R34" i="9"/>
  <c r="R35" i="9"/>
  <c r="R36" i="9"/>
  <c r="R39" i="9"/>
  <c r="R40" i="9"/>
  <c r="R41" i="9"/>
  <c r="R42" i="9"/>
  <c r="R43" i="9"/>
  <c r="R44" i="9"/>
  <c r="R45" i="9"/>
  <c r="R46" i="9"/>
  <c r="R49" i="9"/>
  <c r="R50" i="9"/>
  <c r="R51" i="9"/>
  <c r="R52" i="9"/>
  <c r="R53" i="9"/>
  <c r="R54" i="9"/>
  <c r="R55" i="9"/>
  <c r="R56" i="9"/>
  <c r="R57" i="9"/>
  <c r="R58" i="9"/>
  <c r="R59" i="9"/>
  <c r="R60" i="9"/>
  <c r="R61" i="9"/>
  <c r="R62" i="9"/>
  <c r="R63" i="9"/>
  <c r="R64" i="9"/>
  <c r="R65" i="9"/>
  <c r="R67" i="9"/>
  <c r="R68" i="9"/>
  <c r="R69" i="9"/>
  <c r="R70" i="9"/>
  <c r="R72" i="9"/>
  <c r="R73" i="9"/>
  <c r="R74" i="9"/>
  <c r="R75" i="9"/>
  <c r="R76" i="9"/>
  <c r="R77" i="9"/>
  <c r="R78" i="9"/>
  <c r="R79" i="9"/>
  <c r="R80" i="9"/>
  <c r="R81" i="9"/>
  <c r="R82" i="9"/>
  <c r="R83" i="9"/>
  <c r="R84" i="9"/>
  <c r="R85" i="9"/>
  <c r="R86" i="9"/>
  <c r="R87" i="9"/>
  <c r="R88" i="9"/>
  <c r="R89" i="9"/>
  <c r="R90" i="9"/>
  <c r="R91" i="9"/>
  <c r="R92" i="9"/>
  <c r="R93" i="9"/>
  <c r="R95" i="9"/>
  <c r="R96" i="9"/>
  <c r="R97" i="9"/>
  <c r="R98" i="9"/>
  <c r="R99" i="9"/>
  <c r="R100" i="9"/>
  <c r="R4" i="9"/>
  <c r="L102" i="9" l="1"/>
  <c r="K102" i="9"/>
  <c r="O101" i="9" l="1"/>
  <c r="P99" i="9" s="1"/>
  <c r="S101" i="9" l="1"/>
  <c r="R101" i="9"/>
  <c r="O47" i="9"/>
  <c r="P44" i="9" s="1"/>
  <c r="Q35" i="9"/>
  <c r="Q36" i="9"/>
  <c r="Q43" i="9"/>
  <c r="Q44" i="9"/>
  <c r="P39" i="9" l="1"/>
  <c r="S47" i="9"/>
  <c r="R47" i="9"/>
  <c r="O66" i="9"/>
  <c r="O37" i="9"/>
  <c r="P32" i="9" s="1"/>
  <c r="R66" i="9" l="1"/>
  <c r="S66" i="9"/>
  <c r="S37" i="9"/>
  <c r="R37" i="9"/>
  <c r="P60" i="9"/>
  <c r="P59" i="9"/>
  <c r="O71" i="9"/>
  <c r="P53" i="9"/>
  <c r="Q20" i="9"/>
  <c r="Q21" i="9"/>
  <c r="Q22" i="9"/>
  <c r="Q23" i="9"/>
  <c r="Q24" i="9"/>
  <c r="Q25" i="9"/>
  <c r="Q26" i="9"/>
  <c r="Q27" i="9"/>
  <c r="Q28" i="9"/>
  <c r="P68" i="9" l="1"/>
  <c r="S71" i="9"/>
  <c r="R71" i="9"/>
  <c r="Q61" i="9"/>
  <c r="P61" i="9"/>
  <c r="Q13" i="9" l="1"/>
  <c r="Q63" i="9"/>
  <c r="Q99" i="9"/>
  <c r="Q89" i="9"/>
  <c r="Q76" i="9"/>
  <c r="Q9" i="9"/>
  <c r="Q74" i="9" l="1"/>
  <c r="Q91" i="9"/>
  <c r="Q31" i="9"/>
  <c r="Q90" i="9"/>
  <c r="Q62" i="9" l="1"/>
  <c r="Q86" i="9"/>
  <c r="Q33" i="9"/>
  <c r="Q88" i="9" l="1"/>
  <c r="O94" i="9" l="1"/>
  <c r="P77" i="9" l="1"/>
  <c r="P76" i="9"/>
  <c r="R94" i="9"/>
  <c r="S94" i="9"/>
  <c r="P86" i="9"/>
  <c r="P89" i="9"/>
  <c r="P90" i="9"/>
  <c r="P91" i="9"/>
  <c r="P88" i="9"/>
  <c r="P74" i="9"/>
  <c r="P79" i="9"/>
  <c r="P81" i="9"/>
  <c r="P83" i="9"/>
  <c r="P85" i="9"/>
  <c r="P92" i="9"/>
  <c r="P73" i="9"/>
  <c r="P75" i="9"/>
  <c r="P80" i="9"/>
  <c r="P82" i="9"/>
  <c r="P84" i="9"/>
  <c r="P87" i="9"/>
  <c r="P93" i="9"/>
  <c r="Q93" i="9" l="1"/>
  <c r="Q92" i="9"/>
  <c r="Q64" i="9"/>
  <c r="Q34" i="9"/>
  <c r="Q56" i="9" l="1"/>
  <c r="Q46" i="9" l="1"/>
  <c r="X102" i="9" l="1"/>
  <c r="W102" i="9"/>
  <c r="V102" i="9"/>
  <c r="U102" i="9"/>
  <c r="N102" i="9"/>
  <c r="M102" i="9"/>
  <c r="J102" i="9"/>
  <c r="I102" i="9"/>
  <c r="H102" i="9"/>
  <c r="G102" i="9"/>
  <c r="F102" i="9"/>
  <c r="E102" i="9"/>
  <c r="D102" i="9"/>
  <c r="T102" i="9" l="1"/>
  <c r="O15" i="9"/>
  <c r="S15" i="9" l="1"/>
  <c r="R15" i="9"/>
  <c r="P13" i="9"/>
  <c r="P9" i="9"/>
  <c r="P20" i="9"/>
  <c r="P22" i="9"/>
  <c r="P24" i="9"/>
  <c r="P26" i="9"/>
  <c r="P28" i="9"/>
  <c r="P21" i="9"/>
  <c r="P23" i="9"/>
  <c r="P25" i="9"/>
  <c r="P27" i="9"/>
  <c r="P36" i="9"/>
  <c r="P62" i="9"/>
  <c r="P63" i="9"/>
  <c r="P33" i="9"/>
  <c r="P31" i="9"/>
  <c r="P29" i="9"/>
  <c r="P30" i="9"/>
  <c r="P35" i="9"/>
  <c r="P34" i="9"/>
  <c r="P64" i="9"/>
  <c r="P65" i="9"/>
  <c r="Q65" i="9"/>
  <c r="Q60" i="9" l="1"/>
  <c r="Q59" i="9"/>
  <c r="Q30" i="9"/>
  <c r="Q29" i="9"/>
  <c r="Q14" i="9" l="1"/>
  <c r="Q12" i="9"/>
  <c r="Q57" i="9" l="1"/>
  <c r="Q73" i="9" l="1"/>
  <c r="Q4" i="9"/>
  <c r="Q45" i="9" l="1"/>
  <c r="Q51" i="9"/>
  <c r="Q79" i="9"/>
  <c r="Q40" i="9"/>
  <c r="Q75" i="9"/>
  <c r="Q11" i="9"/>
  <c r="Q87" i="9"/>
  <c r="Q7" i="9"/>
  <c r="Q5" i="9"/>
  <c r="Q41" i="9"/>
  <c r="Q81" i="9"/>
  <c r="Q82" i="9"/>
  <c r="Q85" i="9"/>
  <c r="Q98" i="9"/>
  <c r="Q100" i="9"/>
  <c r="Q17" i="9"/>
  <c r="Q83" i="9"/>
  <c r="Q69" i="9"/>
  <c r="Q68" i="9"/>
  <c r="Q70" i="9"/>
  <c r="Q49" i="9"/>
  <c r="Q84" i="9"/>
  <c r="Q96" i="9"/>
  <c r="Q77" i="9"/>
  <c r="Q42" i="9"/>
  <c r="Q80" i="9"/>
  <c r="Q94" i="9"/>
  <c r="Q97" i="9"/>
  <c r="Q55" i="9"/>
  <c r="Q50" i="9"/>
  <c r="Q8" i="9"/>
  <c r="Q18" i="9"/>
  <c r="Q53" i="9"/>
  <c r="Q19" i="9"/>
  <c r="Q6" i="9"/>
  <c r="Q54" i="9"/>
  <c r="Q39" i="9"/>
  <c r="Q52" i="9"/>
  <c r="Q58" i="9"/>
  <c r="Q10" i="9"/>
  <c r="P70" i="9" l="1"/>
  <c r="P14" i="9"/>
  <c r="P12" i="9"/>
  <c r="P18" i="9"/>
  <c r="P19" i="9"/>
  <c r="Q37" i="9"/>
  <c r="P17" i="9"/>
  <c r="P4" i="9"/>
  <c r="P6" i="9"/>
  <c r="Q15" i="9"/>
  <c r="P10" i="9"/>
  <c r="P5" i="9"/>
  <c r="P11" i="9"/>
  <c r="P8" i="9"/>
  <c r="P7" i="9"/>
  <c r="Q71" i="9"/>
  <c r="P69" i="9"/>
  <c r="P57" i="9" l="1"/>
  <c r="P55" i="9"/>
  <c r="P49" i="9"/>
  <c r="P54" i="9"/>
  <c r="P52" i="9"/>
  <c r="P56" i="9"/>
  <c r="P50" i="9"/>
  <c r="P51" i="9"/>
  <c r="P58" i="9"/>
  <c r="Q66" i="9"/>
  <c r="Q47" i="9" l="1"/>
  <c r="P46" i="9"/>
  <c r="P43" i="9"/>
  <c r="P42" i="9"/>
  <c r="P41" i="9"/>
  <c r="P45" i="9"/>
  <c r="P40" i="9"/>
  <c r="P98" i="9"/>
  <c r="P100" i="9"/>
  <c r="P97" i="9"/>
  <c r="P96" i="9"/>
  <c r="Q101" i="9"/>
  <c r="O102" i="9"/>
  <c r="R102" i="9" l="1"/>
  <c r="S102" i="9"/>
  <c r="P94" i="9"/>
  <c r="P15" i="9"/>
  <c r="Q102" i="9"/>
  <c r="P101" i="9"/>
  <c r="P47" i="9"/>
  <c r="P66" i="9"/>
  <c r="P71" i="9"/>
  <c r="P37" i="9"/>
</calcChain>
</file>

<file path=xl/sharedStrings.xml><?xml version="1.0" encoding="utf-8"?>
<sst xmlns="http://schemas.openxmlformats.org/spreadsheetml/2006/main" count="214" uniqueCount="153">
  <si>
    <t>EQUITY BASED FUNDS</t>
  </si>
  <si>
    <t>Stanbic IBTC Asset Mgt. Limited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</si>
  <si>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</si>
  <si>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</si>
  <si>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</si>
  <si>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</si>
  <si>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</si>
  <si>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</si>
  <si>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United Capital Asset Mgt. Ltd</t>
  </si>
  <si>
    <t>ARM Aggressive Growth Fund</t>
  </si>
  <si>
    <t>Stanbic IBTC Balanced Fund</t>
  </si>
  <si>
    <t>FBN Capital Asset Mgt</t>
  </si>
  <si>
    <t>Meristem Wealth Management Limited</t>
  </si>
  <si>
    <t>Meristem Equity Market Fund</t>
  </si>
  <si>
    <t>MONEY MARKET FUNDS</t>
  </si>
  <si>
    <t>Stanbic IBTC Money Market Fund</t>
  </si>
  <si>
    <t>FBN Money Market Fund</t>
  </si>
  <si>
    <t>AIICO Capital Ltd</t>
  </si>
  <si>
    <t>ARM Money Market Fund</t>
  </si>
  <si>
    <t>Meristem Money Market Fund</t>
  </si>
  <si>
    <t>BOND FUNDS</t>
  </si>
  <si>
    <t>Stanbic IBTC Bond Fund</t>
  </si>
  <si>
    <t>Nigeria International Debt Fund</t>
  </si>
  <si>
    <t>FBN Fixed Income Fund</t>
  </si>
  <si>
    <t>FIXED INCOME FUNDS</t>
  </si>
  <si>
    <t>FSDH Asset Management Ltd</t>
  </si>
  <si>
    <t>Coral Income Fund</t>
  </si>
  <si>
    <t>Investment One Funds Management Limited</t>
  </si>
  <si>
    <t>Vantage Guaranteed Income Fund</t>
  </si>
  <si>
    <t>Zenith Asset Management Ltd</t>
  </si>
  <si>
    <t>Stanbic IBTC Guaranteed Fund</t>
  </si>
  <si>
    <t>SFS Capital Nigeria Ltd</t>
  </si>
  <si>
    <t>SFS Fixed Income Fund</t>
  </si>
  <si>
    <t>REAL ESTATE FUNDS</t>
  </si>
  <si>
    <t>Skye Shelter Fund</t>
  </si>
  <si>
    <t>Union Homes REITS</t>
  </si>
  <si>
    <t>UPDC Real Estate Investment Fund</t>
  </si>
  <si>
    <t>MIXED FUNDS</t>
  </si>
  <si>
    <t>Women Investment Fund</t>
  </si>
  <si>
    <t>ARM Discovery Fund</t>
  </si>
  <si>
    <t>Zenith Equity Fund</t>
  </si>
  <si>
    <t>FBN Capital Asset Mgt. Limited</t>
  </si>
  <si>
    <t>FBN Heritage Fund</t>
  </si>
  <si>
    <t>Afrinvest Equity Fund</t>
  </si>
  <si>
    <t>Alternative Cap. Partners Ltd</t>
  </si>
  <si>
    <t>ACAP Canary Growth Fund</t>
  </si>
  <si>
    <t>Coral Growth Fund</t>
  </si>
  <si>
    <t>Vetiva Fund Managers</t>
  </si>
  <si>
    <t>DV Balanced Fund</t>
  </si>
  <si>
    <t>Nigeria Energy Sector Fund</t>
  </si>
  <si>
    <t>Vantage Balanced Fund</t>
  </si>
  <si>
    <t>PACAM Balanced Fund</t>
  </si>
  <si>
    <t>Zenith Ethical Fund</t>
  </si>
  <si>
    <t>Lotus Capital Limited</t>
  </si>
  <si>
    <t>Lotus Halal Inv. Fund</t>
  </si>
  <si>
    <t>Stanbic IBTC Ethical Fund</t>
  </si>
  <si>
    <t>ARM Ethical Fund</t>
  </si>
  <si>
    <t>S/NO</t>
  </si>
  <si>
    <t>TOTAL LIABILITIES (N)</t>
  </si>
  <si>
    <t xml:space="preserve">TOTAL VALUE OF INVESTMENT (N)               </t>
  </si>
  <si>
    <t>EQUITIES</t>
  </si>
  <si>
    <t>BONDS</t>
  </si>
  <si>
    <t>REAL ESTATE</t>
  </si>
  <si>
    <t>OTHERS</t>
  </si>
  <si>
    <t>MONEY MARKET</t>
  </si>
  <si>
    <t>Sub Total</t>
  </si>
  <si>
    <t>Grand Total</t>
  </si>
  <si>
    <t xml:space="preserve">ARM Investment Managers Limited </t>
  </si>
  <si>
    <t>FBN Nigeria Smart Beta Equity Fund</t>
  </si>
  <si>
    <t>PAC Asset Management Ltd.</t>
  </si>
  <si>
    <t>Afrinvest Asset Management Ltd.</t>
  </si>
  <si>
    <t>TOTAL EXPENSES (N)</t>
  </si>
  <si>
    <t>EXPENSE RATIO (%)</t>
  </si>
  <si>
    <t>% ON TOTAL</t>
  </si>
  <si>
    <t>Note:</t>
  </si>
  <si>
    <t>ETHICAL FUNDS</t>
  </si>
  <si>
    <t>Stanbic IBTC Conservative Fund (Sub Fund)</t>
  </si>
  <si>
    <t>Stanbic IBTC Absolute Fund (Sub Fund)</t>
  </si>
  <si>
    <t>Stanbic IBTC Aggressive Fund (Sub Fund)</t>
  </si>
  <si>
    <t>Lotus Halal Fixed Income Fund</t>
  </si>
  <si>
    <t>Cordros Asset Management Limited</t>
  </si>
  <si>
    <t>Cordros Money Market Fund</t>
  </si>
  <si>
    <t>PACAM Fixed Income Fund</t>
  </si>
  <si>
    <t>AXA Mansard Investments Limited</t>
  </si>
  <si>
    <t>AXA Mansard Equity Income Fund</t>
  </si>
  <si>
    <t xml:space="preserve"> AXA Mansard Investments Limited </t>
  </si>
  <si>
    <t>PACAM Money Market Fund</t>
  </si>
  <si>
    <t>UNQUOTED EQUITIES</t>
  </si>
  <si>
    <t>Stanbic IBTC Imaan Fund</t>
  </si>
  <si>
    <t>Kedari Investment Fund</t>
  </si>
  <si>
    <t>Abacus Money Market Fund</t>
  </si>
  <si>
    <t>EDC Fund Management</t>
  </si>
  <si>
    <t>EDC Money Market ClassA</t>
  </si>
  <si>
    <t xml:space="preserve">Greenwich Asst Management Ltd </t>
  </si>
  <si>
    <t>Stanbic IBTC Dollar Fund</t>
  </si>
  <si>
    <t>EDC Nigeria Fixed Income Fund</t>
  </si>
  <si>
    <t>Lead Asset Mgt Ltd</t>
  </si>
  <si>
    <t xml:space="preserve">Lead Fixed Income Fund </t>
  </si>
  <si>
    <t>ACAP Income Fund(Fmrl BGL Nubian)</t>
  </si>
  <si>
    <t>Capital Express Assset &amp; Trust Limited</t>
  </si>
  <si>
    <t>Union Trustees Mixed Fund by CDL Capital  is not included in this compilation.</t>
  </si>
  <si>
    <t>Wealth For Women Fund</t>
  </si>
  <si>
    <t>Nigerian Eurobond Fund</t>
  </si>
  <si>
    <t>EDC Money Market Class B</t>
  </si>
  <si>
    <t>Chapel Hill Denham Money Market Fund(Frml NGIF)</t>
  </si>
  <si>
    <t>CEAT Fixed Income Fund(Frml BGL Sapphire)</t>
  </si>
  <si>
    <t>AIICO money market fund</t>
  </si>
  <si>
    <t>Coronation Asset Management Limited</t>
  </si>
  <si>
    <t>Coronation Money Market Fund</t>
  </si>
  <si>
    <t>Coronation Fixed Income Fund</t>
  </si>
  <si>
    <t>Greenwich Plus Money Market</t>
  </si>
  <si>
    <t>AIICO Balanced Fund</t>
  </si>
  <si>
    <t>Coronation Balanced Fund</t>
  </si>
  <si>
    <t>Zenith Money Market Fund</t>
  </si>
  <si>
    <t>Zenith Income Fund</t>
  </si>
  <si>
    <t>Cordros Milestone Fune 2023</t>
  </si>
  <si>
    <t>Cordros Milestone Fune 2028</t>
  </si>
  <si>
    <t>Afrinvest Plutus Fund</t>
  </si>
  <si>
    <t>Valualliance Asset Management Limited</t>
  </si>
  <si>
    <t>Valualliance Value Fund</t>
  </si>
  <si>
    <t>Nigeria Entertainment Fund</t>
  </si>
  <si>
    <t>United Capital Bond Fund</t>
  </si>
  <si>
    <t>United Capital Equity Fund</t>
  </si>
  <si>
    <t>United Capital Money Market Fund</t>
  </si>
  <si>
    <t>United Capital Balanced Fund</t>
  </si>
  <si>
    <t>Legacy USD Bond Fund</t>
  </si>
  <si>
    <t>Legacy Debt(formerly Short Maturity) Fund</t>
  </si>
  <si>
    <t xml:space="preserve">Growth and Development Asset Management Limited </t>
  </si>
  <si>
    <t>GDL Money Market Fund</t>
  </si>
  <si>
    <t>Stanbic IBTC Nigerian Equity Fund</t>
  </si>
  <si>
    <t>FBN Nigeria Eurobond (USD) Fund - Retail</t>
  </si>
  <si>
    <t>FBN Nigeria Eurobond (USD) Fund - Institutional</t>
  </si>
  <si>
    <t>CDL Asset Management Ltd</t>
  </si>
  <si>
    <t>Union Trustees Mixed Fund</t>
  </si>
  <si>
    <t>Vantage Dollar Fund</t>
  </si>
  <si>
    <t>Vantage Equity Income Fund</t>
  </si>
  <si>
    <t>Return on Equity (RoE)</t>
  </si>
  <si>
    <t>Net Asset Per Unit</t>
  </si>
  <si>
    <t>FUND MANAGER</t>
  </si>
  <si>
    <t>FUND</t>
  </si>
  <si>
    <t>NUMBER OF UNITS</t>
  </si>
  <si>
    <t>NUMBER OF UNIT HOLDERS</t>
  </si>
  <si>
    <t>AXA Mansard Money Market Fund</t>
  </si>
  <si>
    <t>NET ASSET VALUE  (N)</t>
  </si>
  <si>
    <t>Earnings Per Unit (EPU)</t>
  </si>
  <si>
    <t>BID PRICE (N)</t>
  </si>
  <si>
    <t>OFFER PRICE (N)</t>
  </si>
  <si>
    <t>GROSS ASSET VALUE (N)</t>
  </si>
  <si>
    <t>NET INCOME/LOSS</t>
  </si>
  <si>
    <t>Legacy Money Market Fund</t>
  </si>
  <si>
    <t>SCHEDULE OF REGISTERED UNIT TRUST SCHEMES AS AT 31ST MAY, 2019</t>
  </si>
  <si>
    <t>36a</t>
  </si>
  <si>
    <t>36b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</si>
</sst>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b/>
      <sz val="8"/>
      <color theme="3"/>
      <name val="Trebuchet MS"/>
      <family val="2"/>
    </font>
    <font>
      <b/>
      <sz val="26"/>
      <color rgb="FFFF0000"/>
      <name val="Trebuchet MS"/>
      <family val="2"/>
    </font>
    <font>
      <sz val="8"/>
      <color theme="3"/>
      <name val="Trebuchet MS"/>
      <family val="2"/>
    </font>
    <font>
      <i/>
      <sz val="8"/>
      <color theme="1"/>
      <name val="Arial Narrow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Trebuchet MS"/>
      <family val="2"/>
    </font>
    <font>
      <b/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Trebuchet MS"/>
      <family val="2"/>
    </font>
    <font>
      <b/>
      <sz val="8"/>
      <color rgb="FFFF0000"/>
      <name val="Trebuchet MS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7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11">
    <xf numFmtId="0" fontId="0" fillId="0" borderId="0" xfId="0"/>
    <xf numFmtId="43" fontId="4" fillId="0" borderId="1" xfId="1" applyFont="1" applyBorder="1"/>
    <xf numFmtId="43" fontId="4" fillId="3" borderId="1" xfId="1" applyFont="1" applyFill="1" applyBorder="1"/>
    <xf numFmtId="43" fontId="4" fillId="5" borderId="1" xfId="1" applyFont="1" applyFill="1" applyBorder="1"/>
    <xf numFmtId="43" fontId="2" fillId="0" borderId="1" xfId="1" applyFont="1" applyBorder="1"/>
    <xf numFmtId="43" fontId="2" fillId="3" borderId="1" xfId="1" applyFont="1" applyFill="1" applyBorder="1"/>
    <xf numFmtId="43" fontId="4" fillId="0" borderId="1" xfId="1" applyFont="1" applyBorder="1" applyAlignment="1">
      <alignment wrapText="1"/>
    </xf>
    <xf numFmtId="43" fontId="3" fillId="0" borderId="1" xfId="1" applyFont="1" applyBorder="1" applyAlignment="1">
      <alignment vertical="top" wrapText="1"/>
    </xf>
    <xf numFmtId="43" fontId="5" fillId="0" borderId="1" xfId="1" applyFont="1" applyBorder="1" applyAlignment="1">
      <alignment horizontal="right"/>
    </xf>
    <xf numFmtId="43" fontId="3" fillId="3" borderId="1" xfId="1" applyFont="1" applyFill="1" applyBorder="1" applyAlignment="1">
      <alignment wrapText="1"/>
    </xf>
    <xf numFmtId="43" fontId="3" fillId="0" borderId="1" xfId="1" applyFont="1" applyBorder="1" applyAlignment="1">
      <alignment wrapText="1"/>
    </xf>
    <xf numFmtId="43" fontId="3" fillId="3" borderId="1" xfId="1" applyFont="1" applyFill="1" applyBorder="1"/>
    <xf numFmtId="165" fontId="4" fillId="0" borderId="1" xfId="1" applyNumberFormat="1" applyFont="1" applyBorder="1"/>
    <xf numFmtId="43" fontId="3" fillId="5" borderId="1" xfId="1" applyFont="1" applyFill="1" applyBorder="1"/>
    <xf numFmtId="43" fontId="3" fillId="0" borderId="1" xfId="1" applyFont="1" applyBorder="1"/>
    <xf numFmtId="164" fontId="3" fillId="0" borderId="2" xfId="1" applyNumberFormat="1" applyFont="1" applyBorder="1" applyAlignment="1">
      <alignment horizontal="center"/>
    </xf>
    <xf numFmtId="10" fontId="4" fillId="7" borderId="1" xfId="2" applyNumberFormat="1" applyFont="1" applyFill="1" applyBorder="1"/>
    <xf numFmtId="10" fontId="3" fillId="7" borderId="1" xfId="2" applyNumberFormat="1" applyFont="1" applyFill="1" applyBorder="1"/>
    <xf numFmtId="0" fontId="8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10" fontId="4" fillId="4" borderId="1" xfId="2" applyNumberFormat="1" applyFont="1" applyFill="1" applyBorder="1" applyAlignment="1">
      <alignment horizontal="right" vertical="center"/>
    </xf>
    <xf numFmtId="0" fontId="10" fillId="0" borderId="0" xfId="0" applyFont="1"/>
    <xf numFmtId="0" fontId="13" fillId="3" borderId="1" xfId="0" applyFont="1" applyFill="1" applyBorder="1" applyAlignment="1">
      <alignment horizontal="left" vertical="top" wrapText="1"/>
    </xf>
    <xf numFmtId="43" fontId="4" fillId="0" borderId="1" xfId="1" applyFont="1" applyFill="1" applyBorder="1"/>
    <xf numFmtId="164" fontId="3" fillId="6" borderId="7" xfId="1" applyNumberFormat="1" applyFont="1" applyFill="1" applyBorder="1" applyAlignment="1">
      <alignment horizontal="center" wrapText="1"/>
    </xf>
    <xf numFmtId="43" fontId="3" fillId="6" borderId="4" xfId="1" applyFont="1" applyFill="1" applyBorder="1" applyAlignment="1">
      <alignment wrapText="1"/>
    </xf>
    <xf numFmtId="43" fontId="5" fillId="6" borderId="4" xfId="1" applyFont="1" applyFill="1" applyBorder="1" applyAlignment="1">
      <alignment horizontal="right"/>
    </xf>
    <xf numFmtId="43" fontId="3" fillId="6" borderId="4" xfId="1" applyFont="1" applyFill="1" applyBorder="1"/>
    <xf numFmtId="43" fontId="3" fillId="5" borderId="4" xfId="1" applyFont="1" applyFill="1" applyBorder="1"/>
    <xf numFmtId="10" fontId="3" fillId="7" borderId="4" xfId="2" applyNumberFormat="1" applyFont="1" applyFill="1" applyBorder="1"/>
    <xf numFmtId="10" fontId="4" fillId="4" borderId="4" xfId="2" applyNumberFormat="1" applyFont="1" applyFill="1" applyBorder="1" applyAlignment="1">
      <alignment horizontal="right" vertical="center"/>
    </xf>
    <xf numFmtId="0" fontId="0" fillId="2" borderId="0" xfId="0" applyFill="1" applyBorder="1"/>
    <xf numFmtId="43" fontId="4" fillId="2" borderId="0" xfId="1" applyFont="1" applyFill="1" applyBorder="1"/>
    <xf numFmtId="43" fontId="0" fillId="2" borderId="0" xfId="0" applyNumberFormat="1" applyFill="1" applyBorder="1"/>
    <xf numFmtId="4" fontId="0" fillId="0" borderId="0" xfId="0" applyNumberFormat="1"/>
    <xf numFmtId="4" fontId="4" fillId="0" borderId="1" xfId="0" applyNumberFormat="1" applyFont="1" applyBorder="1"/>
    <xf numFmtId="10" fontId="2" fillId="7" borderId="1" xfId="2" applyNumberFormat="1" applyFont="1" applyFill="1" applyBorder="1"/>
    <xf numFmtId="43" fontId="2" fillId="5" borderId="1" xfId="1" applyFont="1" applyFill="1" applyBorder="1"/>
    <xf numFmtId="0" fontId="4" fillId="0" borderId="1" xfId="0" applyFont="1" applyBorder="1"/>
    <xf numFmtId="43" fontId="4" fillId="0" borderId="0" xfId="1" applyFont="1" applyBorder="1"/>
    <xf numFmtId="2" fontId="4" fillId="0" borderId="1" xfId="0" applyNumberFormat="1" applyFont="1" applyBorder="1"/>
    <xf numFmtId="164" fontId="3" fillId="0" borderId="2" xfId="1" applyNumberFormat="1" applyFont="1" applyBorder="1" applyAlignment="1">
      <alignment horizontal="center" wrapText="1"/>
    </xf>
    <xf numFmtId="164" fontId="3" fillId="3" borderId="2" xfId="1" applyNumberFormat="1" applyFont="1" applyFill="1" applyBorder="1" applyAlignment="1">
      <alignment horizontal="center" wrapText="1"/>
    </xf>
    <xf numFmtId="164" fontId="3" fillId="3" borderId="2" xfId="1" applyNumberFormat="1" applyFont="1" applyFill="1" applyBorder="1"/>
    <xf numFmtId="164" fontId="4" fillId="0" borderId="2" xfId="1" applyNumberFormat="1" applyFont="1" applyBorder="1" applyAlignment="1">
      <alignment horizontal="center" wrapText="1"/>
    </xf>
    <xf numFmtId="43" fontId="7" fillId="0" borderId="1" xfId="1" applyFont="1" applyBorder="1" applyAlignment="1">
      <alignment wrapText="1"/>
    </xf>
    <xf numFmtId="43" fontId="0" fillId="0" borderId="0" xfId="1" applyFont="1"/>
    <xf numFmtId="43" fontId="0" fillId="0" borderId="0" xfId="0" applyNumberFormat="1"/>
    <xf numFmtId="43" fontId="3" fillId="0" borderId="0" xfId="1" applyFont="1" applyBorder="1"/>
    <xf numFmtId="0" fontId="14" fillId="0" borderId="0" xfId="0" applyFont="1" applyBorder="1"/>
    <xf numFmtId="43" fontId="7" fillId="0" borderId="1" xfId="1" applyFont="1" applyBorder="1"/>
    <xf numFmtId="43" fontId="2" fillId="0" borderId="1" xfId="1" applyFont="1" applyBorder="1" applyAlignment="1">
      <alignment wrapText="1"/>
    </xf>
    <xf numFmtId="43" fontId="7" fillId="0" borderId="1" xfId="1" applyFont="1" applyBorder="1" applyAlignment="1">
      <alignment vertical="center" wrapText="1"/>
    </xf>
    <xf numFmtId="43" fontId="0" fillId="0" borderId="0" xfId="0" applyNumberFormat="1"/>
    <xf numFmtId="10" fontId="2" fillId="4" borderId="1" xfId="2" applyNumberFormat="1" applyFont="1" applyFill="1" applyBorder="1" applyAlignment="1">
      <alignment horizontal="right" vertical="center"/>
    </xf>
    <xf numFmtId="0" fontId="16" fillId="0" borderId="0" xfId="0" applyFont="1"/>
    <xf numFmtId="0" fontId="0" fillId="0" borderId="10" xfId="0" applyBorder="1"/>
    <xf numFmtId="4" fontId="15" fillId="0" borderId="1" xfId="0" applyNumberFormat="1" applyFont="1" applyBorder="1"/>
    <xf numFmtId="0" fontId="0" fillId="0" borderId="0" xfId="0" applyBorder="1"/>
    <xf numFmtId="43" fontId="4" fillId="0" borderId="3" xfId="1" applyFont="1" applyBorder="1"/>
    <xf numFmtId="43" fontId="4" fillId="3" borderId="3" xfId="1" applyFont="1" applyFill="1" applyBorder="1"/>
    <xf numFmtId="43" fontId="4" fillId="0" borderId="3" xfId="1" quotePrefix="1" applyFont="1" applyBorder="1" applyAlignment="1">
      <alignment horizontal="center" wrapText="1"/>
    </xf>
    <xf numFmtId="43" fontId="2" fillId="0" borderId="3" xfId="1" applyFont="1" applyBorder="1"/>
    <xf numFmtId="43" fontId="4" fillId="0" borderId="3" xfId="1" applyFont="1" applyBorder="1" applyAlignment="1">
      <alignment wrapText="1"/>
    </xf>
    <xf numFmtId="43" fontId="3" fillId="6" borderId="12" xfId="1" applyFont="1" applyFill="1" applyBorder="1"/>
    <xf numFmtId="43" fontId="7" fillId="2" borderId="1" xfId="1" applyFont="1" applyFill="1" applyBorder="1" applyAlignment="1">
      <alignment wrapText="1"/>
    </xf>
    <xf numFmtId="43" fontId="7" fillId="2" borderId="1" xfId="1" applyFont="1" applyFill="1" applyBorder="1"/>
    <xf numFmtId="43" fontId="7" fillId="2" borderId="1" xfId="1" applyFont="1" applyFill="1" applyBorder="1" applyAlignment="1">
      <alignment vertical="top" wrapText="1"/>
    </xf>
    <xf numFmtId="43" fontId="17" fillId="2" borderId="1" xfId="1" applyFont="1" applyFill="1" applyBorder="1" applyAlignment="1">
      <alignment wrapText="1"/>
    </xf>
    <xf numFmtId="43" fontId="4" fillId="2" borderId="1" xfId="1" applyFont="1" applyFill="1" applyBorder="1"/>
    <xf numFmtId="43" fontId="4" fillId="4" borderId="1" xfId="1" applyFont="1" applyFill="1" applyBorder="1" applyAlignment="1">
      <alignment horizontal="right" vertical="center"/>
    </xf>
    <xf numFmtId="4" fontId="4" fillId="5" borderId="1" xfId="0" applyNumberFormat="1" applyFont="1" applyFill="1" applyBorder="1"/>
    <xf numFmtId="0" fontId="19" fillId="4" borderId="5" xfId="0" applyFont="1" applyFill="1" applyBorder="1" applyAlignment="1">
      <alignment horizontal="center" vertical="top" wrapText="1"/>
    </xf>
    <xf numFmtId="0" fontId="19" fillId="4" borderId="6" xfId="0" applyFont="1" applyFill="1" applyBorder="1" applyAlignment="1">
      <alignment horizontal="center" vertical="top" wrapText="1"/>
    </xf>
    <xf numFmtId="10" fontId="18" fillId="7" borderId="1" xfId="2" applyNumberFormat="1" applyFont="1" applyFill="1" applyBorder="1"/>
    <xf numFmtId="10" fontId="17" fillId="7" borderId="1" xfId="2" applyNumberFormat="1" applyFont="1" applyFill="1" applyBorder="1"/>
    <xf numFmtId="164" fontId="4" fillId="0" borderId="1" xfId="1" applyNumberFormat="1" applyFont="1" applyBorder="1"/>
    <xf numFmtId="164" fontId="4" fillId="0" borderId="1" xfId="0" applyNumberFormat="1" applyFont="1" applyBorder="1"/>
    <xf numFmtId="164" fontId="4" fillId="0" borderId="1" xfId="1" quotePrefix="1" applyNumberFormat="1" applyFont="1" applyBorder="1" applyAlignment="1">
      <alignment horizontal="center" wrapText="1"/>
    </xf>
    <xf numFmtId="164" fontId="2" fillId="0" borderId="1" xfId="1" applyNumberFormat="1" applyFont="1" applyBorder="1"/>
    <xf numFmtId="0" fontId="20" fillId="3" borderId="13" xfId="0" applyFont="1" applyFill="1" applyBorder="1" applyAlignment="1">
      <alignment vertical="top" wrapText="1"/>
    </xf>
    <xf numFmtId="0" fontId="20" fillId="3" borderId="11" xfId="0" applyFont="1" applyFill="1" applyBorder="1" applyAlignment="1">
      <alignment vertical="top" wrapText="1"/>
    </xf>
    <xf numFmtId="0" fontId="20" fillId="3" borderId="14" xfId="0" applyFont="1" applyFill="1" applyBorder="1" applyAlignment="1">
      <alignment vertical="top" wrapText="1"/>
    </xf>
    <xf numFmtId="43" fontId="4" fillId="8" borderId="1" xfId="1" applyFont="1" applyFill="1" applyBorder="1"/>
    <xf numFmtId="4" fontId="4" fillId="8" borderId="1" xfId="0" applyNumberFormat="1" applyFont="1" applyFill="1" applyBorder="1"/>
    <xf numFmtId="43" fontId="2" fillId="8" borderId="1" xfId="1" applyFont="1" applyFill="1" applyBorder="1"/>
    <xf numFmtId="4" fontId="15" fillId="8" borderId="1" xfId="0" applyNumberFormat="1" applyFont="1" applyFill="1" applyBorder="1"/>
    <xf numFmtId="164" fontId="2" fillId="0" borderId="2" xfId="1" applyNumberFormat="1" applyFont="1" applyBorder="1" applyAlignment="1">
      <alignment horizontal="center" wrapText="1"/>
    </xf>
    <xf numFmtId="0" fontId="0" fillId="0" borderId="1" xfId="0" applyBorder="1"/>
    <xf numFmtId="0" fontId="20" fillId="3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4" fontId="0" fillId="0" borderId="1" xfId="0" applyNumberFormat="1" applyBorder="1"/>
    <xf numFmtId="164" fontId="15" fillId="0" borderId="1" xfId="0" applyNumberFormat="1" applyFont="1" applyBorder="1"/>
    <xf numFmtId="43" fontId="0" fillId="0" borderId="1" xfId="0" applyNumberFormat="1" applyBorder="1"/>
    <xf numFmtId="0" fontId="15" fillId="0" borderId="1" xfId="0" applyFont="1" applyBorder="1"/>
    <xf numFmtId="43" fontId="4" fillId="0" borderId="1" xfId="1" applyFont="1" applyBorder="1" applyAlignment="1">
      <alignment vertical="center" wrapText="1"/>
    </xf>
    <xf numFmtId="43" fontId="4" fillId="0" borderId="1" xfId="1" applyFont="1" applyBorder="1" applyAlignment="1">
      <alignment vertical="top" wrapText="1"/>
    </xf>
    <xf numFmtId="43" fontId="7" fillId="0" borderId="1" xfId="1" applyFont="1" applyBorder="1" applyAlignment="1">
      <alignment horizontal="right"/>
    </xf>
    <xf numFmtId="43" fontId="17" fillId="0" borderId="1" xfId="1" applyFont="1" applyBorder="1" applyAlignment="1">
      <alignment wrapText="1"/>
    </xf>
    <xf numFmtId="0" fontId="19" fillId="4" borderId="16" xfId="0" applyFont="1" applyFill="1" applyBorder="1" applyAlignment="1">
      <alignment horizontal="center" vertical="top" wrapText="1"/>
    </xf>
    <xf numFmtId="4" fontId="15" fillId="0" borderId="3" xfId="0" applyNumberFormat="1" applyFont="1" applyBorder="1"/>
    <xf numFmtId="0" fontId="0" fillId="0" borderId="2" xfId="0" applyBorder="1"/>
    <xf numFmtId="0" fontId="20" fillId="3" borderId="3" xfId="0" applyFont="1" applyFill="1" applyBorder="1" applyAlignment="1">
      <alignment vertical="top" wrapText="1"/>
    </xf>
    <xf numFmtId="164" fontId="4" fillId="0" borderId="2" xfId="1" applyNumberFormat="1" applyFont="1" applyBorder="1" applyAlignment="1">
      <alignment horizontal="right" wrapText="1"/>
    </xf>
    <xf numFmtId="0" fontId="13" fillId="3" borderId="3" xfId="0" applyFont="1" applyFill="1" applyBorder="1" applyAlignment="1">
      <alignment vertical="top" wrapText="1"/>
    </xf>
    <xf numFmtId="3" fontId="15" fillId="0" borderId="3" xfId="0" applyNumberFormat="1" applyFont="1" applyBorder="1"/>
    <xf numFmtId="43" fontId="4" fillId="4" borderId="4" xfId="1" applyFont="1" applyFill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5" xfId="0" applyFont="1" applyBorder="1" applyAlignment="1">
      <alignment horizontal="center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8"/>
  <sheetViews>
    <sheetView tabSelected="1" zoomScale="120" zoomScaleNormal="120" workbookViewId="0">
      <pane ySplit="2" topLeftCell="A3" activePane="bottomLeft" state="frozen"/>
      <selection pane="bottomLeft" sqref="A1:X1"/>
    </sheetView>
  </sheetViews>
  <sheetFormatPr defaultColWidth="8.85546875" defaultRowHeight="15" x14ac:dyDescent="0.25"/>
  <cols>
    <col min="1" max="1" width="6.5703125" customWidth="1"/>
    <col min="2" max="2" width="39.28515625" customWidth="1"/>
    <col min="3" max="3" width="37.85546875" customWidth="1"/>
    <col min="4" max="4" width="18.85546875" customWidth="1"/>
    <col min="5" max="5" width="16.85546875" customWidth="1"/>
    <col min="6" max="6" width="18.85546875" customWidth="1"/>
    <col min="7" max="7" width="18.42578125" customWidth="1"/>
    <col min="8" max="8" width="18.5703125" customWidth="1"/>
    <col min="9" max="9" width="18" customWidth="1"/>
    <col min="10" max="10" width="19.28515625" customWidth="1"/>
    <col min="11" max="11" width="20.28515625" customWidth="1"/>
    <col min="12" max="14" width="18.140625" customWidth="1"/>
    <col min="15" max="15" width="20.140625" customWidth="1"/>
    <col min="16" max="16" width="8.7109375" customWidth="1"/>
    <col min="17" max="17" width="11" customWidth="1"/>
    <col min="18" max="18" width="11.7109375" customWidth="1"/>
    <col min="19" max="19" width="12.28515625" customWidth="1"/>
    <col min="20" max="20" width="11" customWidth="1"/>
    <col min="21" max="21" width="12.5703125" customWidth="1"/>
    <col min="22" max="22" width="12.42578125" customWidth="1"/>
    <col min="23" max="23" width="17" customWidth="1"/>
    <col min="24" max="24" width="18.42578125" customWidth="1"/>
    <col min="25" max="25" width="18.140625" customWidth="1"/>
    <col min="26" max="26" width="18.5703125" customWidth="1"/>
  </cols>
  <sheetData>
    <row r="1" spans="1:26" ht="34.5" thickBot="1" x14ac:dyDescent="0.55000000000000004">
      <c r="A1" s="108" t="s">
        <v>150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10"/>
    </row>
    <row r="2" spans="1:26" ht="54" customHeight="1" x14ac:dyDescent="0.25">
      <c r="A2" s="73" t="s">
        <v>57</v>
      </c>
      <c r="B2" s="74" t="s">
        <v>138</v>
      </c>
      <c r="C2" s="74" t="s">
        <v>139</v>
      </c>
      <c r="D2" s="74" t="s">
        <v>60</v>
      </c>
      <c r="E2" s="74" t="s">
        <v>87</v>
      </c>
      <c r="F2" s="74" t="s">
        <v>64</v>
      </c>
      <c r="G2" s="74" t="s">
        <v>61</v>
      </c>
      <c r="H2" s="74" t="s">
        <v>62</v>
      </c>
      <c r="I2" s="74" t="s">
        <v>63</v>
      </c>
      <c r="J2" s="74" t="s">
        <v>59</v>
      </c>
      <c r="K2" s="74" t="s">
        <v>71</v>
      </c>
      <c r="L2" s="74" t="s">
        <v>148</v>
      </c>
      <c r="M2" s="74" t="s">
        <v>147</v>
      </c>
      <c r="N2" s="74" t="s">
        <v>58</v>
      </c>
      <c r="O2" s="74" t="s">
        <v>143</v>
      </c>
      <c r="P2" s="74" t="s">
        <v>73</v>
      </c>
      <c r="Q2" s="74" t="s">
        <v>72</v>
      </c>
      <c r="R2" s="74" t="s">
        <v>136</v>
      </c>
      <c r="S2" s="74" t="s">
        <v>137</v>
      </c>
      <c r="T2" s="74" t="s">
        <v>144</v>
      </c>
      <c r="U2" s="74" t="s">
        <v>145</v>
      </c>
      <c r="V2" s="74" t="s">
        <v>146</v>
      </c>
      <c r="W2" s="74" t="s">
        <v>141</v>
      </c>
      <c r="X2" s="100" t="s">
        <v>140</v>
      </c>
      <c r="Y2" s="59"/>
    </row>
    <row r="3" spans="1:26" ht="18" customHeight="1" x14ac:dyDescent="0.25">
      <c r="A3" s="57"/>
      <c r="B3" s="82"/>
      <c r="C3" s="81" t="s">
        <v>0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3"/>
    </row>
    <row r="4" spans="1:26" ht="15.75" x14ac:dyDescent="0.3">
      <c r="A4" s="45">
        <v>1</v>
      </c>
      <c r="B4" s="6" t="s">
        <v>1</v>
      </c>
      <c r="C4" s="46" t="s">
        <v>129</v>
      </c>
      <c r="D4" s="1">
        <v>3801280918.6799998</v>
      </c>
      <c r="E4" s="1"/>
      <c r="F4" s="1">
        <v>921310573.47000003</v>
      </c>
      <c r="G4" s="1">
        <v>390159249.57999998</v>
      </c>
      <c r="H4" s="1"/>
      <c r="I4" s="1"/>
      <c r="J4" s="58">
        <v>5124620899.3299999</v>
      </c>
      <c r="K4" s="58">
        <v>25907190.239999998</v>
      </c>
      <c r="L4" s="87">
        <v>-63288344.460000001</v>
      </c>
      <c r="M4" s="58">
        <v>5273799087</v>
      </c>
      <c r="N4" s="58">
        <v>47439260.57</v>
      </c>
      <c r="O4" s="3">
        <v>5226359826.4300003</v>
      </c>
      <c r="P4" s="16">
        <f t="shared" ref="P4:P13" si="0">(O4/$O$15)</f>
        <v>0.60031356349924125</v>
      </c>
      <c r="Q4" s="21">
        <f t="shared" ref="Q4:Q15" si="1">(K4/O4)</f>
        <v>4.957023836932516E-3</v>
      </c>
      <c r="R4" s="21">
        <f>L4/O4</f>
        <v>-1.2109450279321992E-2</v>
      </c>
      <c r="S4" s="71">
        <f>O4/X4</f>
        <v>8131.7173870256102</v>
      </c>
      <c r="T4" s="71">
        <f>L4/X4</f>
        <v>-98.470627383684771</v>
      </c>
      <c r="U4" s="1">
        <v>8071.09</v>
      </c>
      <c r="V4" s="1">
        <v>8174.6</v>
      </c>
      <c r="W4" s="77">
        <v>17404</v>
      </c>
      <c r="X4" s="101">
        <v>642712.92000000004</v>
      </c>
      <c r="Y4" s="40"/>
    </row>
    <row r="5" spans="1:26" ht="15.75" x14ac:dyDescent="0.3">
      <c r="A5" s="45">
        <v>2</v>
      </c>
      <c r="B5" s="1" t="s">
        <v>2</v>
      </c>
      <c r="C5" s="46" t="s">
        <v>3</v>
      </c>
      <c r="D5" s="1">
        <v>391378855.75</v>
      </c>
      <c r="E5" s="1"/>
      <c r="F5" s="1">
        <v>182170582.19999999</v>
      </c>
      <c r="G5" s="1"/>
      <c r="H5" s="1"/>
      <c r="I5" s="1"/>
      <c r="J5" s="1">
        <v>579967365.38</v>
      </c>
      <c r="K5" s="1">
        <v>1440444.88</v>
      </c>
      <c r="L5" s="84">
        <v>3660509.81</v>
      </c>
      <c r="M5" s="1">
        <v>579967365.38</v>
      </c>
      <c r="N5" s="1">
        <v>1657004.58</v>
      </c>
      <c r="O5" s="3">
        <v>578310360.79999995</v>
      </c>
      <c r="P5" s="16">
        <f t="shared" si="0"/>
        <v>6.6426263217609652E-2</v>
      </c>
      <c r="Q5" s="21">
        <f t="shared" si="1"/>
        <v>2.4907817283566815E-3</v>
      </c>
      <c r="R5" s="21">
        <f t="shared" ref="R5:R69" si="2">L5/O5</f>
        <v>6.3296632018424673E-3</v>
      </c>
      <c r="S5" s="71">
        <f t="shared" ref="S5:S69" si="3">O5/X5</f>
        <v>1.1405718829099192</v>
      </c>
      <c r="T5" s="71">
        <f t="shared" ref="T5:T69" si="4">L5/X5</f>
        <v>7.2194358763110903E-3</v>
      </c>
      <c r="U5" s="1">
        <v>1.1299999999999999</v>
      </c>
      <c r="V5" s="89">
        <v>1.1499999999999999</v>
      </c>
      <c r="W5" s="77">
        <v>3817</v>
      </c>
      <c r="X5" s="60">
        <v>507035435</v>
      </c>
      <c r="Y5" s="40"/>
    </row>
    <row r="6" spans="1:26" ht="15.75" x14ac:dyDescent="0.3">
      <c r="A6" s="45">
        <v>3</v>
      </c>
      <c r="B6" s="4" t="s">
        <v>4</v>
      </c>
      <c r="C6" s="46" t="s">
        <v>5</v>
      </c>
      <c r="D6" s="36">
        <v>38618998.920000002</v>
      </c>
      <c r="E6" s="36"/>
      <c r="F6" s="36">
        <v>226168648.75</v>
      </c>
      <c r="G6" s="1"/>
      <c r="H6" s="1"/>
      <c r="I6" s="1"/>
      <c r="J6" s="1">
        <v>264787647.66999999</v>
      </c>
      <c r="K6" s="36">
        <v>587183.35</v>
      </c>
      <c r="L6" s="85">
        <v>2058584.27</v>
      </c>
      <c r="M6" s="36">
        <v>264937301.12</v>
      </c>
      <c r="N6" s="36">
        <v>14751494.539999999</v>
      </c>
      <c r="O6" s="3">
        <v>250185806.58000001</v>
      </c>
      <c r="P6" s="16">
        <f t="shared" si="0"/>
        <v>2.8737005884182074E-2</v>
      </c>
      <c r="Q6" s="21">
        <f t="shared" si="1"/>
        <v>2.3469890559608578E-3</v>
      </c>
      <c r="R6" s="21">
        <f t="shared" si="2"/>
        <v>8.2282216491035929E-3</v>
      </c>
      <c r="S6" s="71">
        <f t="shared" si="3"/>
        <v>127.44704131362462</v>
      </c>
      <c r="T6" s="71">
        <f t="shared" si="4"/>
        <v>1.0486625044509661</v>
      </c>
      <c r="U6" s="41">
        <v>127.44</v>
      </c>
      <c r="V6" s="39">
        <v>128.63</v>
      </c>
      <c r="W6" s="78">
        <v>2473</v>
      </c>
      <c r="X6" s="60">
        <v>1963057</v>
      </c>
      <c r="Y6" s="40"/>
    </row>
    <row r="7" spans="1:26" ht="15.75" x14ac:dyDescent="0.3">
      <c r="A7" s="45">
        <v>4</v>
      </c>
      <c r="B7" s="6" t="s">
        <v>6</v>
      </c>
      <c r="C7" s="46" t="s">
        <v>7</v>
      </c>
      <c r="D7" s="1">
        <v>81621754.709999993</v>
      </c>
      <c r="E7" s="1"/>
      <c r="F7" s="1">
        <v>122559677.31999999</v>
      </c>
      <c r="G7" s="1">
        <v>27324361.649999999</v>
      </c>
      <c r="H7" s="1"/>
      <c r="I7" s="1"/>
      <c r="J7" s="1">
        <v>232170571.5</v>
      </c>
      <c r="K7" s="1">
        <v>677073.45</v>
      </c>
      <c r="L7" s="84">
        <v>2684463.14</v>
      </c>
      <c r="M7" s="1">
        <v>233195174.15000001</v>
      </c>
      <c r="N7" s="1">
        <v>3399837.39</v>
      </c>
      <c r="O7" s="3">
        <v>229795336.75999999</v>
      </c>
      <c r="P7" s="16">
        <f t="shared" si="0"/>
        <v>2.6394902392347059E-2</v>
      </c>
      <c r="Q7" s="21">
        <f t="shared" si="1"/>
        <v>2.946419451092433E-3</v>
      </c>
      <c r="R7" s="21">
        <f t="shared" si="2"/>
        <v>1.1681973959304814E-2</v>
      </c>
      <c r="S7" s="71">
        <f t="shared" si="3"/>
        <v>12.151429168209862</v>
      </c>
      <c r="T7" s="71">
        <f t="shared" si="4"/>
        <v>0.14195267911136455</v>
      </c>
      <c r="U7" s="1">
        <v>12.09</v>
      </c>
      <c r="V7" s="1">
        <v>12.19</v>
      </c>
      <c r="W7" s="77">
        <v>8864</v>
      </c>
      <c r="X7" s="60">
        <v>18910972</v>
      </c>
      <c r="Y7" s="40"/>
    </row>
    <row r="8" spans="1:26" ht="15.75" x14ac:dyDescent="0.3">
      <c r="A8" s="45">
        <v>5</v>
      </c>
      <c r="B8" s="6" t="s">
        <v>8</v>
      </c>
      <c r="C8" s="46" t="s">
        <v>122</v>
      </c>
      <c r="D8" s="1">
        <v>671620521</v>
      </c>
      <c r="E8" s="1"/>
      <c r="F8" s="1">
        <v>1644693</v>
      </c>
      <c r="G8" s="1"/>
      <c r="H8" s="1"/>
      <c r="I8" s="1"/>
      <c r="J8" s="1">
        <v>673265214</v>
      </c>
      <c r="K8" s="1">
        <v>2473352</v>
      </c>
      <c r="L8" s="84">
        <v>-21271271</v>
      </c>
      <c r="M8" s="1">
        <v>1113611961</v>
      </c>
      <c r="N8" s="1">
        <v>54628146.259999998</v>
      </c>
      <c r="O8" s="3">
        <v>1058983815</v>
      </c>
      <c r="P8" s="16">
        <f t="shared" si="0"/>
        <v>0.12163769215731894</v>
      </c>
      <c r="Q8" s="21">
        <f t="shared" si="1"/>
        <v>2.335589991996242E-3</v>
      </c>
      <c r="R8" s="21">
        <f t="shared" si="2"/>
        <v>-2.0086493012171296E-2</v>
      </c>
      <c r="S8" s="71">
        <f t="shared" si="3"/>
        <v>0.66812374611358571</v>
      </c>
      <c r="T8" s="71">
        <f t="shared" si="4"/>
        <v>-1.342026295757625E-2</v>
      </c>
      <c r="U8" s="12">
        <v>0.68859999999999999</v>
      </c>
      <c r="V8" s="12">
        <v>0.70199999999999996</v>
      </c>
      <c r="W8" s="77">
        <v>4516</v>
      </c>
      <c r="X8" s="60">
        <v>1585011491</v>
      </c>
      <c r="Y8" s="40"/>
    </row>
    <row r="9" spans="1:26" ht="15.75" x14ac:dyDescent="0.3">
      <c r="A9" s="45">
        <v>6</v>
      </c>
      <c r="B9" s="39" t="s">
        <v>67</v>
      </c>
      <c r="C9" s="46" t="s">
        <v>9</v>
      </c>
      <c r="D9" s="1">
        <v>2093007714.3699999</v>
      </c>
      <c r="E9" s="1"/>
      <c r="F9" s="1">
        <v>227779950.28999999</v>
      </c>
      <c r="G9" s="1">
        <v>87884468.019999996</v>
      </c>
      <c r="H9" s="1"/>
      <c r="I9" s="1"/>
      <c r="J9" s="1">
        <v>2408672132.6900001</v>
      </c>
      <c r="K9" s="1">
        <v>7852213.0300000003</v>
      </c>
      <c r="L9" s="84">
        <v>-98912239.400000006</v>
      </c>
      <c r="M9" s="1">
        <v>2614345868</v>
      </c>
      <c r="N9" s="1">
        <v>29375861</v>
      </c>
      <c r="O9" s="3">
        <v>2584970.0060000001</v>
      </c>
      <c r="P9" s="16">
        <f>(O9/$O$15)</f>
        <v>2.9691651692120613E-4</v>
      </c>
      <c r="Q9" s="21">
        <f t="shared" si="1"/>
        <v>3.0376418340538378</v>
      </c>
      <c r="R9" s="21">
        <f t="shared" si="2"/>
        <v>-38.264366383522365</v>
      </c>
      <c r="S9" s="71">
        <f t="shared" si="3"/>
        <v>1.5718671445636049E-2</v>
      </c>
      <c r="T9" s="71">
        <f t="shared" si="4"/>
        <v>-0.60146500325802899</v>
      </c>
      <c r="U9" s="1">
        <v>15.67</v>
      </c>
      <c r="V9" s="1">
        <v>16.149999999999999</v>
      </c>
      <c r="W9" s="77">
        <v>11781</v>
      </c>
      <c r="X9" s="60">
        <v>164452194</v>
      </c>
      <c r="Y9" s="40"/>
    </row>
    <row r="10" spans="1:26" ht="15.75" x14ac:dyDescent="0.3">
      <c r="A10" s="45">
        <v>7</v>
      </c>
      <c r="B10" s="6" t="s">
        <v>11</v>
      </c>
      <c r="C10" s="46" t="s">
        <v>68</v>
      </c>
      <c r="D10" s="1">
        <v>212763859.38</v>
      </c>
      <c r="E10" s="1"/>
      <c r="F10" s="1">
        <v>35830981.020000003</v>
      </c>
      <c r="G10" s="1"/>
      <c r="H10" s="1"/>
      <c r="I10" s="1"/>
      <c r="J10" s="4">
        <v>249201152.40000001</v>
      </c>
      <c r="K10" s="1">
        <v>520733.93</v>
      </c>
      <c r="L10" s="84">
        <v>24879257.280000001</v>
      </c>
      <c r="M10" s="1">
        <v>252449467.72999999</v>
      </c>
      <c r="N10" s="1">
        <v>3248315.33</v>
      </c>
      <c r="O10" s="3">
        <v>249201152.40000001</v>
      </c>
      <c r="P10" s="16">
        <f t="shared" si="0"/>
        <v>2.8623905891215461E-2</v>
      </c>
      <c r="Q10" s="21">
        <f t="shared" si="1"/>
        <v>2.0896128488368899E-3</v>
      </c>
      <c r="R10" s="21">
        <f t="shared" si="2"/>
        <v>9.9836044257394049E-2</v>
      </c>
      <c r="S10" s="71">
        <f t="shared" si="3"/>
        <v>140.97639414373643</v>
      </c>
      <c r="T10" s="71">
        <f t="shared" si="4"/>
        <v>14.074525524981897</v>
      </c>
      <c r="U10" s="1">
        <v>139.80000000000001</v>
      </c>
      <c r="V10" s="1">
        <v>141.78</v>
      </c>
      <c r="W10" s="77">
        <v>1396</v>
      </c>
      <c r="X10" s="60">
        <v>1767680</v>
      </c>
      <c r="Y10" s="49"/>
    </row>
    <row r="11" spans="1:26" ht="15.75" x14ac:dyDescent="0.3">
      <c r="A11" s="45">
        <v>8</v>
      </c>
      <c r="B11" s="6" t="s">
        <v>12</v>
      </c>
      <c r="C11" s="46" t="s">
        <v>13</v>
      </c>
      <c r="D11" s="1">
        <v>231045808.28</v>
      </c>
      <c r="E11" s="1"/>
      <c r="F11" s="36">
        <v>50006788.899999999</v>
      </c>
      <c r="G11" s="1"/>
      <c r="H11" s="1"/>
      <c r="I11" s="1"/>
      <c r="J11" s="1">
        <v>281260953.60000002</v>
      </c>
      <c r="K11" s="1">
        <v>445697.63</v>
      </c>
      <c r="L11" s="84">
        <v>-3735800.21</v>
      </c>
      <c r="M11" s="1">
        <v>282462688.66000003</v>
      </c>
      <c r="N11" s="1">
        <v>963142.4</v>
      </c>
      <c r="O11" s="3">
        <v>281499546.25999999</v>
      </c>
      <c r="P11" s="16">
        <f t="shared" si="0"/>
        <v>3.2333785148924904E-2</v>
      </c>
      <c r="Q11" s="21">
        <f t="shared" si="1"/>
        <v>1.5832978628972374E-3</v>
      </c>
      <c r="R11" s="21">
        <f t="shared" si="2"/>
        <v>-1.3271070094548294E-2</v>
      </c>
      <c r="S11" s="71">
        <f t="shared" si="3"/>
        <v>10.900694807571785</v>
      </c>
      <c r="T11" s="71">
        <f t="shared" si="4"/>
        <v>-0.14466388487056378</v>
      </c>
      <c r="U11" s="1">
        <v>10.3659</v>
      </c>
      <c r="V11" s="1">
        <v>10.456</v>
      </c>
      <c r="W11" s="77">
        <v>129</v>
      </c>
      <c r="X11" s="60">
        <v>25824000.325599998</v>
      </c>
    </row>
    <row r="12" spans="1:26" ht="15.75" x14ac:dyDescent="0.3">
      <c r="A12" s="45">
        <v>9</v>
      </c>
      <c r="B12" s="6" t="s">
        <v>1</v>
      </c>
      <c r="C12" s="51" t="s">
        <v>78</v>
      </c>
      <c r="D12" s="58">
        <v>311129177.52999997</v>
      </c>
      <c r="E12" s="1"/>
      <c r="F12" s="58">
        <v>34432173.060000002</v>
      </c>
      <c r="G12" s="1">
        <v>11081385.869999999</v>
      </c>
      <c r="H12" s="1"/>
      <c r="I12" s="1"/>
      <c r="J12" s="58">
        <v>357480334.06</v>
      </c>
      <c r="K12" s="58">
        <v>909240.42</v>
      </c>
      <c r="L12" s="87">
        <v>-16993391.829999998</v>
      </c>
      <c r="M12" s="58">
        <v>380346105.69999999</v>
      </c>
      <c r="N12" s="58">
        <v>1670523.88</v>
      </c>
      <c r="O12" s="3">
        <v>378675581.81999999</v>
      </c>
      <c r="P12" s="16">
        <f t="shared" si="0"/>
        <v>4.3495682555747844E-2</v>
      </c>
      <c r="Q12" s="21">
        <f t="shared" si="1"/>
        <v>2.4011065504408449E-3</v>
      </c>
      <c r="R12" s="21">
        <f t="shared" si="2"/>
        <v>-4.4875858507501157E-2</v>
      </c>
      <c r="S12" s="71">
        <f t="shared" si="3"/>
        <v>1909.5458427963727</v>
      </c>
      <c r="T12" s="71">
        <f t="shared" si="4"/>
        <v>-85.692509054917068</v>
      </c>
      <c r="U12" s="58">
        <v>1893.91</v>
      </c>
      <c r="V12" s="58">
        <v>1920.73</v>
      </c>
      <c r="W12" s="77">
        <v>27</v>
      </c>
      <c r="X12" s="60">
        <v>198306.62</v>
      </c>
    </row>
    <row r="13" spans="1:26" ht="15.75" x14ac:dyDescent="0.3">
      <c r="A13" s="45">
        <v>10</v>
      </c>
      <c r="B13" s="6" t="s">
        <v>27</v>
      </c>
      <c r="C13" s="67" t="s">
        <v>135</v>
      </c>
      <c r="D13" s="58">
        <v>200346128.30000001</v>
      </c>
      <c r="E13" s="1"/>
      <c r="F13" s="58">
        <v>86821333.099999994</v>
      </c>
      <c r="G13" s="1"/>
      <c r="H13" s="1"/>
      <c r="I13" s="1"/>
      <c r="J13" s="58">
        <v>287167461.39999998</v>
      </c>
      <c r="K13" s="58">
        <v>527414.30000000005</v>
      </c>
      <c r="L13" s="87">
        <v>5997593.5599999996</v>
      </c>
      <c r="M13" s="58">
        <v>297788100.62</v>
      </c>
      <c r="N13" s="58">
        <v>6882515.79</v>
      </c>
      <c r="O13" s="3">
        <v>290905584.82999998</v>
      </c>
      <c r="P13" s="16">
        <f t="shared" si="0"/>
        <v>3.3414187708238362E-2</v>
      </c>
      <c r="Q13" s="21">
        <f t="shared" si="1"/>
        <v>1.8130085068948109E-3</v>
      </c>
      <c r="R13" s="21">
        <f t="shared" si="2"/>
        <v>2.0616976341326983E-2</v>
      </c>
      <c r="S13" s="71">
        <f t="shared" si="3"/>
        <v>0.95043471906515731</v>
      </c>
      <c r="T13" s="71">
        <f t="shared" si="4"/>
        <v>1.9595090116942108E-2</v>
      </c>
      <c r="U13" s="58">
        <v>0.89</v>
      </c>
      <c r="V13" s="58">
        <v>0.89</v>
      </c>
      <c r="W13" s="77">
        <v>119</v>
      </c>
      <c r="X13" s="60">
        <v>306076344.85000002</v>
      </c>
    </row>
    <row r="14" spans="1:26" ht="15.75" x14ac:dyDescent="0.3">
      <c r="A14" s="45">
        <v>11</v>
      </c>
      <c r="B14" s="96" t="s">
        <v>83</v>
      </c>
      <c r="C14" s="53" t="s">
        <v>84</v>
      </c>
      <c r="D14" s="1">
        <v>94989432.810000002</v>
      </c>
      <c r="E14" s="1"/>
      <c r="F14" s="1">
        <v>61763148.210000001</v>
      </c>
      <c r="G14" s="1"/>
      <c r="H14" s="1"/>
      <c r="I14" s="1"/>
      <c r="J14" s="1">
        <v>156752581.00999999</v>
      </c>
      <c r="K14" s="1">
        <v>298138.84000000003</v>
      </c>
      <c r="L14" s="84">
        <v>484940.69</v>
      </c>
      <c r="M14" s="1">
        <v>159974463.25</v>
      </c>
      <c r="N14" s="1">
        <v>426565.86</v>
      </c>
      <c r="O14" s="3">
        <v>159547897.38999999</v>
      </c>
      <c r="P14" s="16">
        <f>(O14/$O$15)</f>
        <v>1.8326095028253411E-2</v>
      </c>
      <c r="Q14" s="21">
        <f t="shared" si="1"/>
        <v>1.8686478786444135E-3</v>
      </c>
      <c r="R14" s="21">
        <f t="shared" si="2"/>
        <v>3.0394677581654845E-3</v>
      </c>
      <c r="S14" s="71">
        <f t="shared" si="3"/>
        <v>97.591624950106336</v>
      </c>
      <c r="T14" s="71">
        <f t="shared" si="4"/>
        <v>0.29662659750282644</v>
      </c>
      <c r="U14" s="1">
        <v>97.26</v>
      </c>
      <c r="V14" s="1">
        <v>97.94</v>
      </c>
      <c r="W14" s="77">
        <v>398</v>
      </c>
      <c r="X14" s="60">
        <v>1634852.35</v>
      </c>
    </row>
    <row r="15" spans="1:26" ht="15.75" x14ac:dyDescent="0.3">
      <c r="A15" s="45"/>
      <c r="B15" s="97"/>
      <c r="C15" s="98" t="s">
        <v>65</v>
      </c>
      <c r="D15" s="1"/>
      <c r="E15" s="1"/>
      <c r="F15" s="1"/>
      <c r="G15" s="1"/>
      <c r="H15" s="1"/>
      <c r="I15" s="1"/>
      <c r="J15" s="1"/>
      <c r="K15" s="1"/>
      <c r="L15" s="84"/>
      <c r="M15" s="1"/>
      <c r="N15" s="1"/>
      <c r="O15" s="13">
        <f>SUM(O4:O14)</f>
        <v>8706049878.2759991</v>
      </c>
      <c r="P15" s="75">
        <f>(O15/$O$102)</f>
        <v>1.1674130284207171E-2</v>
      </c>
      <c r="Q15" s="21">
        <f t="shared" si="1"/>
        <v>0</v>
      </c>
      <c r="R15" s="21">
        <f t="shared" si="2"/>
        <v>0</v>
      </c>
      <c r="S15" s="71" t="e">
        <f t="shared" si="3"/>
        <v>#DIV/0!</v>
      </c>
      <c r="T15" s="71" t="e">
        <f t="shared" si="4"/>
        <v>#DIV/0!</v>
      </c>
      <c r="U15" s="1"/>
      <c r="V15" s="1"/>
      <c r="W15" s="1"/>
      <c r="X15" s="60"/>
      <c r="Y15" s="32"/>
      <c r="Z15" s="32"/>
    </row>
    <row r="16" spans="1:26" ht="15.75" customHeight="1" x14ac:dyDescent="0.25">
      <c r="A16" s="102"/>
      <c r="B16" s="90"/>
      <c r="C16" s="90" t="s">
        <v>14</v>
      </c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103"/>
      <c r="Y16" s="32"/>
      <c r="Z16" s="32"/>
    </row>
    <row r="17" spans="1:26" ht="15.75" x14ac:dyDescent="0.3">
      <c r="A17" s="45">
        <v>12</v>
      </c>
      <c r="B17" s="6" t="s">
        <v>1</v>
      </c>
      <c r="C17" s="46" t="s">
        <v>15</v>
      </c>
      <c r="D17" s="1"/>
      <c r="E17" s="1"/>
      <c r="F17" s="1">
        <v>263415631826.64999</v>
      </c>
      <c r="G17" s="1"/>
      <c r="H17" s="1"/>
      <c r="I17" s="1"/>
      <c r="J17" s="1">
        <v>263415631826.64999</v>
      </c>
      <c r="K17" s="1">
        <v>369503153.5</v>
      </c>
      <c r="L17" s="84">
        <v>2823240044.6199999</v>
      </c>
      <c r="M17" s="1">
        <v>263553416799.63</v>
      </c>
      <c r="N17" s="1">
        <v>891289157.53999996</v>
      </c>
      <c r="O17" s="3">
        <v>262662127642.09</v>
      </c>
      <c r="P17" s="16">
        <f t="shared" ref="P17:P32" si="5">(O17/$O$37)</f>
        <v>0.46354300474033416</v>
      </c>
      <c r="Q17" s="21">
        <f t="shared" ref="Q17:Q37" si="6">(K17/O17)</f>
        <v>1.4067622036607207E-3</v>
      </c>
      <c r="R17" s="21">
        <f t="shared" si="2"/>
        <v>1.0748561545450579E-2</v>
      </c>
      <c r="S17" s="71">
        <f t="shared" si="3"/>
        <v>1.0587106788947152</v>
      </c>
      <c r="T17" s="71">
        <f t="shared" si="4"/>
        <v>1.1379616890925611E-2</v>
      </c>
      <c r="U17" s="1">
        <v>100</v>
      </c>
      <c r="V17" s="1">
        <v>100</v>
      </c>
      <c r="W17" s="77">
        <v>62584</v>
      </c>
      <c r="X17" s="60">
        <v>248096229572.66</v>
      </c>
      <c r="Y17" s="33"/>
      <c r="Z17" s="32"/>
    </row>
    <row r="18" spans="1:26" ht="15.75" x14ac:dyDescent="0.3">
      <c r="A18" s="45">
        <v>13</v>
      </c>
      <c r="B18" s="6" t="s">
        <v>41</v>
      </c>
      <c r="C18" s="46" t="s">
        <v>16</v>
      </c>
      <c r="D18" s="1"/>
      <c r="E18" s="1"/>
      <c r="F18" s="1">
        <v>166113527119.20999</v>
      </c>
      <c r="G18" s="1"/>
      <c r="H18" s="1"/>
      <c r="I18" s="1"/>
      <c r="J18" s="1">
        <v>163271152218.64001</v>
      </c>
      <c r="K18" s="1">
        <v>175291529.59999999</v>
      </c>
      <c r="L18" s="84">
        <v>2357713709.8699999</v>
      </c>
      <c r="M18" s="1">
        <v>166267465368.28</v>
      </c>
      <c r="N18" s="1">
        <v>2996313149.6399999</v>
      </c>
      <c r="O18" s="3">
        <v>163271152218.64001</v>
      </c>
      <c r="P18" s="16">
        <f t="shared" si="5"/>
        <v>0.28813899120611974</v>
      </c>
      <c r="Q18" s="21">
        <f t="shared" si="6"/>
        <v>1.0736221752466303E-3</v>
      </c>
      <c r="R18" s="21">
        <f t="shared" si="2"/>
        <v>1.4440479397810173E-2</v>
      </c>
      <c r="S18" s="71">
        <f t="shared" si="3"/>
        <v>100.03661828977657</v>
      </c>
      <c r="T18" s="71">
        <f t="shared" si="4"/>
        <v>1.4445767254401189</v>
      </c>
      <c r="U18" s="1">
        <v>100</v>
      </c>
      <c r="V18" s="1">
        <v>100</v>
      </c>
      <c r="W18" s="77">
        <v>13954</v>
      </c>
      <c r="X18" s="60">
        <v>1632113870</v>
      </c>
      <c r="Y18" s="33"/>
      <c r="Z18" s="32"/>
    </row>
    <row r="19" spans="1:26" ht="15.75" x14ac:dyDescent="0.3">
      <c r="A19" s="45">
        <v>14</v>
      </c>
      <c r="B19" s="6" t="s">
        <v>8</v>
      </c>
      <c r="C19" s="46" t="s">
        <v>123</v>
      </c>
      <c r="D19" s="1"/>
      <c r="E19" s="1"/>
      <c r="F19" s="1">
        <v>1597887067</v>
      </c>
      <c r="G19" s="1"/>
      <c r="H19" s="1"/>
      <c r="I19" s="1"/>
      <c r="J19" s="1">
        <v>1597887067</v>
      </c>
      <c r="K19" s="1">
        <v>4374008.83</v>
      </c>
      <c r="L19" s="84">
        <v>49160059</v>
      </c>
      <c r="M19" s="1">
        <v>4736568918.0200005</v>
      </c>
      <c r="N19" s="1">
        <v>147987418.12</v>
      </c>
      <c r="O19" s="3">
        <v>4588581500</v>
      </c>
      <c r="P19" s="16">
        <f t="shared" si="5"/>
        <v>8.0978741590954431E-3</v>
      </c>
      <c r="Q19" s="21">
        <f t="shared" si="6"/>
        <v>9.5323769012275366E-4</v>
      </c>
      <c r="R19" s="21">
        <f t="shared" si="2"/>
        <v>1.0713563440030433E-2</v>
      </c>
      <c r="S19" s="71">
        <f t="shared" si="3"/>
        <v>0.99936286777617356</v>
      </c>
      <c r="T19" s="71">
        <f t="shared" si="4"/>
        <v>1.0706737483530781E-2</v>
      </c>
      <c r="U19" s="1">
        <v>1</v>
      </c>
      <c r="V19" s="1">
        <v>1</v>
      </c>
      <c r="W19" s="77">
        <v>1504</v>
      </c>
      <c r="X19" s="60">
        <v>4591506897</v>
      </c>
      <c r="Y19" s="33"/>
      <c r="Z19" s="32"/>
    </row>
    <row r="20" spans="1:26" ht="15.75" x14ac:dyDescent="0.3">
      <c r="A20" s="45">
        <v>15</v>
      </c>
      <c r="B20" s="6" t="s">
        <v>17</v>
      </c>
      <c r="C20" s="46" t="s">
        <v>106</v>
      </c>
      <c r="D20" s="1"/>
      <c r="E20" s="1"/>
      <c r="F20" s="1">
        <v>921159356.10000002</v>
      </c>
      <c r="G20" s="1"/>
      <c r="H20" s="1"/>
      <c r="I20" s="1"/>
      <c r="J20" s="1"/>
      <c r="K20" s="1">
        <v>2080195.82</v>
      </c>
      <c r="L20" s="84">
        <v>9985449.0500000007</v>
      </c>
      <c r="M20" s="1">
        <v>1023537636.8099999</v>
      </c>
      <c r="N20" s="1">
        <v>31382757.870000001</v>
      </c>
      <c r="O20" s="3">
        <v>992154878.94000006</v>
      </c>
      <c r="P20" s="16">
        <f t="shared" si="5"/>
        <v>1.7509431522549385E-3</v>
      </c>
      <c r="Q20" s="21">
        <f t="shared" si="6"/>
        <v>2.0966442479448803E-3</v>
      </c>
      <c r="R20" s="21">
        <f t="shared" si="2"/>
        <v>1.0064405529778043E-2</v>
      </c>
      <c r="S20" s="71">
        <f t="shared" si="3"/>
        <v>102.63073432973559</v>
      </c>
      <c r="T20" s="71">
        <f t="shared" si="4"/>
        <v>1.0329173301133721</v>
      </c>
      <c r="U20" s="1">
        <v>100</v>
      </c>
      <c r="V20" s="1">
        <v>100</v>
      </c>
      <c r="W20" s="77">
        <v>629</v>
      </c>
      <c r="X20" s="60">
        <v>9667229.6600000001</v>
      </c>
      <c r="Y20" s="33"/>
      <c r="Z20" s="32"/>
    </row>
    <row r="21" spans="1:26" ht="15.75" x14ac:dyDescent="0.3">
      <c r="A21" s="45">
        <v>16</v>
      </c>
      <c r="B21" s="39" t="s">
        <v>67</v>
      </c>
      <c r="C21" s="46" t="s">
        <v>18</v>
      </c>
      <c r="D21" s="1"/>
      <c r="E21" s="1"/>
      <c r="F21" s="1">
        <v>23951300721.290001</v>
      </c>
      <c r="G21" s="1"/>
      <c r="H21" s="1"/>
      <c r="I21" s="1"/>
      <c r="J21" s="1">
        <v>23951300721.290001</v>
      </c>
      <c r="K21" s="1">
        <v>98481235.560000002</v>
      </c>
      <c r="L21" s="84">
        <v>600241611.66999996</v>
      </c>
      <c r="M21" s="1">
        <v>59382815.182999998</v>
      </c>
      <c r="N21" s="1">
        <v>1501443.15</v>
      </c>
      <c r="O21" s="3">
        <v>57881372033</v>
      </c>
      <c r="P21" s="16">
        <f t="shared" si="5"/>
        <v>0.10214835824078103</v>
      </c>
      <c r="Q21" s="21">
        <f t="shared" si="6"/>
        <v>1.7014322933439231E-3</v>
      </c>
      <c r="R21" s="21">
        <f t="shared" si="2"/>
        <v>1.0370203583422024E-2</v>
      </c>
      <c r="S21" s="71">
        <f t="shared" si="3"/>
        <v>1.0000000013821373</v>
      </c>
      <c r="T21" s="71">
        <f t="shared" si="4"/>
        <v>1.0370203597755069E-2</v>
      </c>
      <c r="U21" s="1"/>
      <c r="V21" s="1"/>
      <c r="W21" s="77">
        <v>46123</v>
      </c>
      <c r="X21" s="60">
        <v>57881371953</v>
      </c>
      <c r="Y21" s="33"/>
      <c r="Z21" s="32"/>
    </row>
    <row r="22" spans="1:26" ht="15.75" x14ac:dyDescent="0.3">
      <c r="A22" s="45">
        <v>17</v>
      </c>
      <c r="B22" s="6" t="s">
        <v>12</v>
      </c>
      <c r="C22" s="46" t="s">
        <v>19</v>
      </c>
      <c r="D22" s="1"/>
      <c r="E22" s="1"/>
      <c r="F22" s="1">
        <v>778219524.94000006</v>
      </c>
      <c r="G22" s="1"/>
      <c r="H22" s="1"/>
      <c r="I22" s="1"/>
      <c r="J22" s="1">
        <v>793256141.38</v>
      </c>
      <c r="K22" s="1">
        <v>2047776.63</v>
      </c>
      <c r="L22" s="84">
        <v>7886962.5899999999</v>
      </c>
      <c r="M22" s="1">
        <v>794175599.51999998</v>
      </c>
      <c r="N22" s="1">
        <v>6143317.9299999997</v>
      </c>
      <c r="O22" s="3">
        <v>788032281.59000003</v>
      </c>
      <c r="P22" s="16">
        <f t="shared" si="5"/>
        <v>1.3907100156378795E-3</v>
      </c>
      <c r="Q22" s="21">
        <f t="shared" si="6"/>
        <v>2.5985948518101746E-3</v>
      </c>
      <c r="R22" s="21">
        <f t="shared" si="2"/>
        <v>1.0008425764090022E-2</v>
      </c>
      <c r="S22" s="71">
        <f t="shared" si="3"/>
        <v>10.068703026584306</v>
      </c>
      <c r="T22" s="71">
        <f t="shared" si="4"/>
        <v>0.10077186678223755</v>
      </c>
      <c r="U22" s="1">
        <v>10</v>
      </c>
      <c r="V22" s="1">
        <v>10</v>
      </c>
      <c r="W22" s="77">
        <v>854</v>
      </c>
      <c r="X22" s="60">
        <v>78265520.346499994</v>
      </c>
      <c r="Y22" s="33"/>
      <c r="Z22" s="32"/>
    </row>
    <row r="23" spans="1:26" ht="15.75" x14ac:dyDescent="0.3">
      <c r="A23" s="45">
        <v>18</v>
      </c>
      <c r="B23" s="6" t="s">
        <v>80</v>
      </c>
      <c r="C23" s="46" t="s">
        <v>81</v>
      </c>
      <c r="D23" s="1"/>
      <c r="E23" s="1"/>
      <c r="F23" s="1">
        <v>3382822205.73</v>
      </c>
      <c r="G23" s="1"/>
      <c r="H23" s="1"/>
      <c r="I23" s="1"/>
      <c r="J23" s="1">
        <v>3382822205.73</v>
      </c>
      <c r="K23" s="1">
        <v>5887823.8200000003</v>
      </c>
      <c r="L23" s="84">
        <v>60679945.25</v>
      </c>
      <c r="M23" s="1">
        <v>5922452989.2399998</v>
      </c>
      <c r="N23" s="1">
        <v>141974936.80000001</v>
      </c>
      <c r="O23" s="3">
        <v>5780478052.4399996</v>
      </c>
      <c r="P23" s="16">
        <f t="shared" si="5"/>
        <v>1.0201319045563912E-2</v>
      </c>
      <c r="Q23" s="21">
        <f t="shared" si="6"/>
        <v>1.0185703961828362E-3</v>
      </c>
      <c r="R23" s="21">
        <f t="shared" si="2"/>
        <v>1.0497392205197693E-2</v>
      </c>
      <c r="S23" s="71">
        <f t="shared" si="3"/>
        <v>99.551083314506869</v>
      </c>
      <c r="T23" s="71">
        <f t="shared" si="4"/>
        <v>1.0450267660046906</v>
      </c>
      <c r="U23" s="1">
        <v>100</v>
      </c>
      <c r="V23" s="1">
        <v>100</v>
      </c>
      <c r="W23" s="77">
        <v>3970</v>
      </c>
      <c r="X23" s="60">
        <v>58065446</v>
      </c>
      <c r="Y23" s="33"/>
      <c r="Z23" s="32"/>
    </row>
    <row r="24" spans="1:26" ht="15.75" x14ac:dyDescent="0.3">
      <c r="A24" s="45">
        <v>19</v>
      </c>
      <c r="B24" s="6" t="s">
        <v>85</v>
      </c>
      <c r="C24" s="46" t="s">
        <v>142</v>
      </c>
      <c r="D24" s="1"/>
      <c r="E24" s="1"/>
      <c r="F24" s="1">
        <v>17718907559.720001</v>
      </c>
      <c r="G24" s="1"/>
      <c r="H24" s="1"/>
      <c r="I24" s="1"/>
      <c r="J24" s="1">
        <v>17718907559.720001</v>
      </c>
      <c r="K24" s="1">
        <v>32743978.120000001</v>
      </c>
      <c r="L24" s="84">
        <v>276175842.30000001</v>
      </c>
      <c r="M24" s="1">
        <v>25802592054.799999</v>
      </c>
      <c r="N24" s="1">
        <v>77410484.709999993</v>
      </c>
      <c r="O24" s="3">
        <v>25725181570.09</v>
      </c>
      <c r="P24" s="16">
        <f t="shared" si="5"/>
        <v>4.5399495045357736E-2</v>
      </c>
      <c r="Q24" s="21">
        <f t="shared" si="6"/>
        <v>1.2728375903115325E-3</v>
      </c>
      <c r="R24" s="21">
        <f t="shared" si="2"/>
        <v>1.0735622664024362E-2</v>
      </c>
      <c r="S24" s="71">
        <f t="shared" si="3"/>
        <v>1.020145320472849</v>
      </c>
      <c r="T24" s="71">
        <f t="shared" si="4"/>
        <v>1.0951895223066714E-2</v>
      </c>
      <c r="U24" s="1">
        <v>1</v>
      </c>
      <c r="V24" s="1">
        <v>1</v>
      </c>
      <c r="W24" s="77">
        <v>10749</v>
      </c>
      <c r="X24" s="60">
        <v>25217173527.950001</v>
      </c>
      <c r="Y24" s="33"/>
      <c r="Z24" s="32"/>
    </row>
    <row r="25" spans="1:26" ht="15.75" x14ac:dyDescent="0.3">
      <c r="A25" s="45">
        <v>20</v>
      </c>
      <c r="B25" s="1" t="s">
        <v>69</v>
      </c>
      <c r="C25" s="51" t="s">
        <v>86</v>
      </c>
      <c r="D25" s="1"/>
      <c r="E25" s="1"/>
      <c r="F25" s="1">
        <v>310971240.92000002</v>
      </c>
      <c r="G25" s="1"/>
      <c r="H25" s="1"/>
      <c r="I25" s="1"/>
      <c r="J25" s="1">
        <v>310971240.92000002</v>
      </c>
      <c r="K25" s="1">
        <v>755333.12</v>
      </c>
      <c r="L25" s="84">
        <v>7517347.5099999998</v>
      </c>
      <c r="M25" s="1">
        <v>604033052.37</v>
      </c>
      <c r="N25" s="1">
        <v>669969.21</v>
      </c>
      <c r="O25" s="3">
        <v>601024919.74000001</v>
      </c>
      <c r="P25" s="16">
        <f t="shared" si="5"/>
        <v>1.0606816434523302E-3</v>
      </c>
      <c r="Q25" s="21">
        <f t="shared" si="6"/>
        <v>1.2567417675905233E-3</v>
      </c>
      <c r="R25" s="21">
        <f t="shared" si="2"/>
        <v>1.2507547130079002E-2</v>
      </c>
      <c r="S25" s="71">
        <f t="shared" si="3"/>
        <v>10.273864569481214</v>
      </c>
      <c r="T25" s="71">
        <f t="shared" si="4"/>
        <v>0.12850084531083511</v>
      </c>
      <c r="U25" s="1">
        <v>10</v>
      </c>
      <c r="V25" s="1">
        <v>10</v>
      </c>
      <c r="W25" s="77">
        <v>177</v>
      </c>
      <c r="X25" s="60">
        <v>58500374</v>
      </c>
      <c r="Y25" s="33"/>
      <c r="Z25" s="32"/>
    </row>
    <row r="26" spans="1:26" ht="15.75" x14ac:dyDescent="0.3">
      <c r="A26" s="45">
        <v>21</v>
      </c>
      <c r="B26" s="1" t="s">
        <v>6</v>
      </c>
      <c r="C26" s="51" t="s">
        <v>104</v>
      </c>
      <c r="D26" s="1"/>
      <c r="E26" s="1"/>
      <c r="F26" s="1">
        <v>1661922032.9200001</v>
      </c>
      <c r="G26" s="1"/>
      <c r="H26" s="1"/>
      <c r="I26" s="1"/>
      <c r="J26" s="1">
        <v>1661922032.9200001</v>
      </c>
      <c r="K26" s="1">
        <v>2503617.87</v>
      </c>
      <c r="L26" s="84">
        <v>9759555.3599999994</v>
      </c>
      <c r="M26" s="1">
        <v>1661922032.9200001</v>
      </c>
      <c r="N26" s="1">
        <v>7785980.8300000001</v>
      </c>
      <c r="O26" s="3">
        <v>1661922032.9200001</v>
      </c>
      <c r="P26" s="16">
        <f t="shared" si="5"/>
        <v>2.9329402746391744E-3</v>
      </c>
      <c r="Q26" s="21">
        <f t="shared" si="6"/>
        <v>1.5064592805242127E-3</v>
      </c>
      <c r="R26" s="21">
        <f t="shared" si="2"/>
        <v>5.8724507929246491E-3</v>
      </c>
      <c r="S26" s="71">
        <f t="shared" si="3"/>
        <v>102.33079055783611</v>
      </c>
      <c r="T26" s="71">
        <f t="shared" si="4"/>
        <v>0.60093253215197096</v>
      </c>
      <c r="U26" s="1">
        <v>100</v>
      </c>
      <c r="V26" s="1">
        <v>100</v>
      </c>
      <c r="W26" s="77">
        <v>512</v>
      </c>
      <c r="X26" s="60">
        <v>16240684</v>
      </c>
      <c r="Y26" s="33"/>
      <c r="Z26" s="32"/>
    </row>
    <row r="27" spans="1:26" ht="15.75" x14ac:dyDescent="0.3">
      <c r="A27" s="45">
        <v>22</v>
      </c>
      <c r="B27" s="6" t="s">
        <v>27</v>
      </c>
      <c r="C27" s="46" t="s">
        <v>89</v>
      </c>
      <c r="D27" s="1">
        <v>5201163.9000000004</v>
      </c>
      <c r="E27" s="1"/>
      <c r="F27" s="1">
        <v>276798534.33999997</v>
      </c>
      <c r="G27" s="1"/>
      <c r="H27" s="1"/>
      <c r="I27" s="1"/>
      <c r="J27" s="1">
        <v>281999698.24000001</v>
      </c>
      <c r="K27" s="1">
        <v>382393.8</v>
      </c>
      <c r="L27" s="84">
        <v>2687449.96</v>
      </c>
      <c r="M27" s="1">
        <v>284296460.69999999</v>
      </c>
      <c r="N27" s="1">
        <v>2337759.06</v>
      </c>
      <c r="O27" s="3">
        <v>281958701.63999999</v>
      </c>
      <c r="P27" s="16">
        <f t="shared" si="5"/>
        <v>4.9759736945778513E-4</v>
      </c>
      <c r="Q27" s="21">
        <f t="shared" si="6"/>
        <v>1.3562049966034876E-3</v>
      </c>
      <c r="R27" s="21">
        <f t="shared" si="2"/>
        <v>9.5313602466196978E-3</v>
      </c>
      <c r="S27" s="71">
        <f t="shared" si="3"/>
        <v>127.63188406893984</v>
      </c>
      <c r="T27" s="71">
        <f t="shared" si="4"/>
        <v>1.2165054660158672</v>
      </c>
      <c r="U27" s="1">
        <v>130.76</v>
      </c>
      <c r="V27" s="1">
        <v>130.85</v>
      </c>
      <c r="W27" s="77">
        <v>17</v>
      </c>
      <c r="X27" s="60">
        <v>2209155.6800000002</v>
      </c>
      <c r="Y27" s="33"/>
      <c r="Z27" s="32"/>
    </row>
    <row r="28" spans="1:26" ht="15.75" x14ac:dyDescent="0.3">
      <c r="A28" s="45">
        <v>23</v>
      </c>
      <c r="B28" s="6" t="s">
        <v>27</v>
      </c>
      <c r="C28" s="46" t="s">
        <v>90</v>
      </c>
      <c r="D28" s="1"/>
      <c r="E28" s="1"/>
      <c r="F28" s="1">
        <v>11693587194.209999</v>
      </c>
      <c r="G28" s="1"/>
      <c r="H28" s="1"/>
      <c r="I28" s="1"/>
      <c r="J28" s="1">
        <v>11693587194.209999</v>
      </c>
      <c r="K28" s="1">
        <v>16867150.370000001</v>
      </c>
      <c r="L28" s="84">
        <v>115522673.73</v>
      </c>
      <c r="M28" s="1">
        <v>11767067213.809999</v>
      </c>
      <c r="N28" s="1">
        <v>81560260.739999995</v>
      </c>
      <c r="O28" s="3">
        <v>11685506953.07</v>
      </c>
      <c r="P28" s="16">
        <f t="shared" si="5"/>
        <v>2.0622443949441821E-2</v>
      </c>
      <c r="Q28" s="21">
        <f t="shared" si="6"/>
        <v>1.4434247857401418E-3</v>
      </c>
      <c r="R28" s="21">
        <f t="shared" si="2"/>
        <v>9.8859787764406792E-3</v>
      </c>
      <c r="S28" s="71">
        <f t="shared" si="3"/>
        <v>101.32235212866465</v>
      </c>
      <c r="T28" s="71">
        <f t="shared" si="4"/>
        <v>1.0016706227230279</v>
      </c>
      <c r="U28" s="1">
        <v>100</v>
      </c>
      <c r="V28" s="1">
        <v>100</v>
      </c>
      <c r="W28" s="77">
        <v>4874</v>
      </c>
      <c r="X28" s="60">
        <v>115330000.81</v>
      </c>
      <c r="Y28" s="33"/>
      <c r="Z28" s="32"/>
    </row>
    <row r="29" spans="1:26" ht="15.75" x14ac:dyDescent="0.3">
      <c r="A29" s="45">
        <v>24</v>
      </c>
      <c r="B29" s="6" t="s">
        <v>91</v>
      </c>
      <c r="C29" s="46" t="s">
        <v>92</v>
      </c>
      <c r="D29" s="1"/>
      <c r="E29" s="1"/>
      <c r="F29" s="1">
        <v>5218605368.2299995</v>
      </c>
      <c r="G29" s="1"/>
      <c r="H29" s="1"/>
      <c r="I29" s="1"/>
      <c r="J29" s="1">
        <v>6159995536.4200001</v>
      </c>
      <c r="K29" s="1">
        <v>7169101.4500000002</v>
      </c>
      <c r="L29" s="84">
        <v>63735552.939999998</v>
      </c>
      <c r="M29" s="1">
        <v>6159995536.4200001</v>
      </c>
      <c r="N29" s="1">
        <v>150721447.96000001</v>
      </c>
      <c r="O29" s="3">
        <v>6009274088.46</v>
      </c>
      <c r="P29" s="16">
        <f t="shared" si="5"/>
        <v>1.0605095573841733E-2</v>
      </c>
      <c r="Q29" s="21">
        <f t="shared" si="6"/>
        <v>1.1930062341085909E-3</v>
      </c>
      <c r="R29" s="21">
        <f t="shared" si="2"/>
        <v>1.0606198353041597E-2</v>
      </c>
      <c r="S29" s="71">
        <f t="shared" si="3"/>
        <v>99.999999807963491</v>
      </c>
      <c r="T29" s="71">
        <f t="shared" si="4"/>
        <v>1.0606198332673824</v>
      </c>
      <c r="U29" s="1">
        <v>100</v>
      </c>
      <c r="V29" s="1">
        <v>100</v>
      </c>
      <c r="W29" s="77">
        <v>1471</v>
      </c>
      <c r="X29" s="60">
        <v>60092741</v>
      </c>
      <c r="Y29" s="33"/>
      <c r="Z29" s="32"/>
    </row>
    <row r="30" spans="1:26" ht="15.75" x14ac:dyDescent="0.3">
      <c r="A30" s="45">
        <v>25</v>
      </c>
      <c r="B30" s="6" t="s">
        <v>91</v>
      </c>
      <c r="C30" s="46" t="s">
        <v>103</v>
      </c>
      <c r="D30" s="1"/>
      <c r="E30" s="1"/>
      <c r="F30" s="1">
        <v>202087047.59999999</v>
      </c>
      <c r="G30" s="1"/>
      <c r="H30" s="1"/>
      <c r="I30" s="1"/>
      <c r="J30" s="1">
        <v>368121501.72000003</v>
      </c>
      <c r="K30" s="1">
        <v>434481.78</v>
      </c>
      <c r="L30" s="84">
        <v>3587808.99</v>
      </c>
      <c r="M30" s="1">
        <v>368121501.72000003</v>
      </c>
      <c r="N30" s="1">
        <v>13108501.720000001</v>
      </c>
      <c r="O30" s="3">
        <v>355013000</v>
      </c>
      <c r="P30" s="16">
        <f t="shared" si="5"/>
        <v>6.2652272795916356E-4</v>
      </c>
      <c r="Q30" s="21">
        <f t="shared" si="6"/>
        <v>1.223847521076693E-3</v>
      </c>
      <c r="R30" s="21">
        <f t="shared" si="2"/>
        <v>1.0106134113398665E-2</v>
      </c>
      <c r="S30" s="71">
        <f t="shared" si="3"/>
        <v>1000008.4504661841</v>
      </c>
      <c r="T30" s="71">
        <f t="shared" si="4"/>
        <v>10106.219514943243</v>
      </c>
      <c r="U30" s="1">
        <v>1000000</v>
      </c>
      <c r="V30" s="1">
        <v>1000000</v>
      </c>
      <c r="W30" s="77">
        <v>3</v>
      </c>
      <c r="X30" s="60">
        <v>355.01</v>
      </c>
      <c r="Y30" s="33"/>
      <c r="Z30" s="32"/>
    </row>
    <row r="31" spans="1:26" ht="15.75" x14ac:dyDescent="0.3">
      <c r="A31" s="45">
        <v>26</v>
      </c>
      <c r="B31" s="6" t="s">
        <v>70</v>
      </c>
      <c r="C31" s="46" t="s">
        <v>117</v>
      </c>
      <c r="D31" s="1"/>
      <c r="E31" s="1"/>
      <c r="F31" s="1">
        <v>598826449.62</v>
      </c>
      <c r="G31" s="1"/>
      <c r="H31" s="1"/>
      <c r="I31" s="1"/>
      <c r="J31" s="1">
        <v>598826449.62</v>
      </c>
      <c r="K31" s="1">
        <v>1292897.6100000001</v>
      </c>
      <c r="L31" s="84">
        <v>7672293.1600000001</v>
      </c>
      <c r="M31" s="1">
        <v>601958581.19000006</v>
      </c>
      <c r="N31" s="1">
        <v>8977321.3800000008</v>
      </c>
      <c r="O31" s="3">
        <v>592981259.79999995</v>
      </c>
      <c r="P31" s="16">
        <f t="shared" si="5"/>
        <v>1.0464862878783521E-3</v>
      </c>
      <c r="Q31" s="21">
        <f>(K31/O31)</f>
        <v>2.180334687872037E-3</v>
      </c>
      <c r="R31" s="21">
        <f t="shared" si="2"/>
        <v>1.293850865133192E-2</v>
      </c>
      <c r="S31" s="71">
        <f t="shared" si="3"/>
        <v>110.99566818696229</v>
      </c>
      <c r="T31" s="71">
        <f t="shared" si="4"/>
        <v>1.4361184130973788</v>
      </c>
      <c r="U31" s="1">
        <v>100</v>
      </c>
      <c r="V31" s="1">
        <v>100</v>
      </c>
      <c r="W31" s="77">
        <v>670</v>
      </c>
      <c r="X31" s="60">
        <v>5342382</v>
      </c>
      <c r="Y31" s="33"/>
      <c r="Z31" s="32"/>
    </row>
    <row r="32" spans="1:26" ht="15.75" x14ac:dyDescent="0.3">
      <c r="A32" s="45">
        <v>27</v>
      </c>
      <c r="B32" s="6" t="s">
        <v>2</v>
      </c>
      <c r="C32" s="46" t="s">
        <v>149</v>
      </c>
      <c r="D32" s="1"/>
      <c r="E32" s="1"/>
      <c r="F32" s="1">
        <v>5266967783.6000004</v>
      </c>
      <c r="G32" s="1"/>
      <c r="H32" s="1"/>
      <c r="I32" s="1">
        <v>30401299</v>
      </c>
      <c r="J32" s="1">
        <v>5461166413.3999996</v>
      </c>
      <c r="K32" s="1">
        <v>4086396</v>
      </c>
      <c r="L32" s="84">
        <v>38633370.420000002</v>
      </c>
      <c r="M32" s="1">
        <v>5430765114.8999996</v>
      </c>
      <c r="N32" s="1">
        <v>9618749.8200000003</v>
      </c>
      <c r="O32" s="3">
        <v>5421146365.0799999</v>
      </c>
      <c r="P32" s="16">
        <f t="shared" si="5"/>
        <v>9.5671747494199509E-3</v>
      </c>
      <c r="Q32" s="21">
        <f>(K32/O32)</f>
        <v>7.5378817039921354E-4</v>
      </c>
      <c r="R32" s="21">
        <f t="shared" si="2"/>
        <v>7.1264208376395476E-3</v>
      </c>
      <c r="S32" s="71">
        <f t="shared" si="3"/>
        <v>0.99958311430574309</v>
      </c>
      <c r="T32" s="71">
        <f t="shared" si="4"/>
        <v>7.123449934741081E-3</v>
      </c>
      <c r="U32" s="1">
        <v>1</v>
      </c>
      <c r="V32" s="1">
        <v>1</v>
      </c>
      <c r="W32" s="77">
        <v>622</v>
      </c>
      <c r="X32" s="60">
        <v>5423407306</v>
      </c>
      <c r="Y32" s="33"/>
      <c r="Z32" s="32"/>
    </row>
    <row r="33" spans="1:26" ht="15.75" x14ac:dyDescent="0.3">
      <c r="A33" s="45">
        <v>28</v>
      </c>
      <c r="B33" s="6" t="s">
        <v>29</v>
      </c>
      <c r="C33" s="46" t="s">
        <v>113</v>
      </c>
      <c r="D33" s="1"/>
      <c r="E33" s="1"/>
      <c r="F33" s="1">
        <v>6293247712.5699997</v>
      </c>
      <c r="G33" s="1"/>
      <c r="H33" s="1"/>
      <c r="I33" s="1"/>
      <c r="J33" s="1">
        <v>6293247712.5699997</v>
      </c>
      <c r="K33" s="1">
        <v>7182893.2300000004</v>
      </c>
      <c r="L33" s="84">
        <v>72222292.390000001</v>
      </c>
      <c r="M33" s="1">
        <v>7551790928.8900003</v>
      </c>
      <c r="N33" s="1">
        <v>7182893.2300000004</v>
      </c>
      <c r="O33" s="3">
        <v>7544608035.6599998</v>
      </c>
      <c r="P33" s="16">
        <f>(O33/$O$37)</f>
        <v>1.3314634697558482E-2</v>
      </c>
      <c r="Q33" s="21">
        <f t="shared" si="6"/>
        <v>9.5205651453987605E-4</v>
      </c>
      <c r="R33" s="21">
        <f t="shared" si="2"/>
        <v>9.572703054769368E-3</v>
      </c>
      <c r="S33" s="71">
        <f t="shared" si="3"/>
        <v>1.0204613865227552</v>
      </c>
      <c r="T33" s="71">
        <f t="shared" si="4"/>
        <v>9.7685738320405641E-3</v>
      </c>
      <c r="U33" s="1">
        <v>1</v>
      </c>
      <c r="V33" s="1">
        <v>1</v>
      </c>
      <c r="W33" s="77">
        <v>1991</v>
      </c>
      <c r="X33" s="60">
        <v>7393330247.7700005</v>
      </c>
      <c r="Y33" s="33"/>
      <c r="Z33" s="32"/>
    </row>
    <row r="34" spans="1:26" ht="15.75" x14ac:dyDescent="0.3">
      <c r="A34" s="45">
        <v>29</v>
      </c>
      <c r="B34" s="6" t="s">
        <v>93</v>
      </c>
      <c r="C34" s="46" t="s">
        <v>110</v>
      </c>
      <c r="D34" s="1"/>
      <c r="E34" s="1"/>
      <c r="F34" s="1">
        <v>1944519323.5</v>
      </c>
      <c r="G34" s="1"/>
      <c r="H34" s="1"/>
      <c r="I34" s="1"/>
      <c r="J34" s="1">
        <v>3243255401.75</v>
      </c>
      <c r="K34" s="1">
        <v>5913584.8700000001</v>
      </c>
      <c r="L34" s="84">
        <v>30984565.859999999</v>
      </c>
      <c r="M34" s="1">
        <v>4059015310.6900001</v>
      </c>
      <c r="N34" s="1">
        <v>21890925.719999999</v>
      </c>
      <c r="O34" s="3">
        <v>4052935698.4400001</v>
      </c>
      <c r="P34" s="16">
        <f>(O34/$O$37)</f>
        <v>7.1525728072766538E-3</v>
      </c>
      <c r="Q34" s="21">
        <f t="shared" si="6"/>
        <v>1.4590867731447542E-3</v>
      </c>
      <c r="R34" s="21">
        <f t="shared" si="2"/>
        <v>7.6449685278565235E-3</v>
      </c>
      <c r="S34" s="71">
        <f t="shared" si="3"/>
        <v>128.94594036042696</v>
      </c>
      <c r="T34" s="71">
        <f t="shared" si="4"/>
        <v>0.98578765585032846</v>
      </c>
      <c r="U34" s="1">
        <v>100</v>
      </c>
      <c r="V34" s="1">
        <v>100</v>
      </c>
      <c r="W34" s="77">
        <v>595</v>
      </c>
      <c r="X34" s="60">
        <v>31431278</v>
      </c>
      <c r="Y34" s="33"/>
      <c r="Z34" s="32"/>
    </row>
    <row r="35" spans="1:26" ht="15.75" x14ac:dyDescent="0.3">
      <c r="A35" s="45">
        <v>30</v>
      </c>
      <c r="B35" s="6" t="s">
        <v>107</v>
      </c>
      <c r="C35" s="46" t="s">
        <v>108</v>
      </c>
      <c r="D35" s="1"/>
      <c r="E35" s="1"/>
      <c r="F35" s="1">
        <v>5780356387.0900002</v>
      </c>
      <c r="G35" s="1"/>
      <c r="H35" s="1"/>
      <c r="I35" s="1"/>
      <c r="J35" s="1">
        <v>5780356387.0949001</v>
      </c>
      <c r="K35" s="1">
        <v>35667455.2346</v>
      </c>
      <c r="L35" s="84">
        <v>94150384.864700004</v>
      </c>
      <c r="M35" s="1">
        <v>5855277344.6999998</v>
      </c>
      <c r="N35" s="1">
        <v>35667455.229999997</v>
      </c>
      <c r="O35" s="3">
        <v>5819609889.4700003</v>
      </c>
      <c r="P35" s="16">
        <f>(O35/$O$37)</f>
        <v>1.0270378447011435E-2</v>
      </c>
      <c r="Q35" s="21">
        <f t="shared" si="6"/>
        <v>6.1288395462961668E-3</v>
      </c>
      <c r="R35" s="21">
        <f t="shared" si="2"/>
        <v>1.6178126481476991E-2</v>
      </c>
      <c r="S35" s="71">
        <f t="shared" si="3"/>
        <v>1.0207553362056443</v>
      </c>
      <c r="T35" s="71">
        <f t="shared" si="4"/>
        <v>1.6513908935777484E-2</v>
      </c>
      <c r="U35" s="1">
        <v>1</v>
      </c>
      <c r="V35" s="1">
        <v>1</v>
      </c>
      <c r="W35" s="77">
        <v>1076</v>
      </c>
      <c r="X35" s="60">
        <v>5701277948.8400002</v>
      </c>
      <c r="Y35" s="33"/>
      <c r="Z35" s="32"/>
    </row>
    <row r="36" spans="1:26" ht="16.5" customHeight="1" x14ac:dyDescent="0.3">
      <c r="A36" s="45">
        <v>31</v>
      </c>
      <c r="B36" s="6" t="s">
        <v>127</v>
      </c>
      <c r="C36" s="66" t="s">
        <v>128</v>
      </c>
      <c r="D36" s="70"/>
      <c r="E36" s="1"/>
      <c r="F36" s="1">
        <v>696860188.05999994</v>
      </c>
      <c r="G36" s="1"/>
      <c r="H36" s="1"/>
      <c r="I36" s="1"/>
      <c r="J36" s="1">
        <v>891183389.20000005</v>
      </c>
      <c r="K36" s="1">
        <v>3196320.05</v>
      </c>
      <c r="L36" s="84">
        <v>8876604.5999999996</v>
      </c>
      <c r="M36" s="1">
        <v>944508467.65999997</v>
      </c>
      <c r="N36" s="1">
        <v>3196320.05</v>
      </c>
      <c r="O36" s="3">
        <v>925196537.92999995</v>
      </c>
      <c r="P36" s="16">
        <f>(O36/$O$37)</f>
        <v>1.6327758669183307E-3</v>
      </c>
      <c r="Q36" s="21">
        <f t="shared" si="6"/>
        <v>3.4547470931433947E-3</v>
      </c>
      <c r="R36" s="21">
        <f t="shared" si="2"/>
        <v>9.5942907653547675E-3</v>
      </c>
      <c r="S36" s="71">
        <f t="shared" si="3"/>
        <v>9.8112933810287828</v>
      </c>
      <c r="T36" s="71">
        <f t="shared" si="4"/>
        <v>9.4132401481790806E-2</v>
      </c>
      <c r="U36" s="1">
        <v>10</v>
      </c>
      <c r="V36" s="1">
        <v>10</v>
      </c>
      <c r="W36" s="77">
        <v>253</v>
      </c>
      <c r="X36" s="60">
        <v>94299141</v>
      </c>
      <c r="Y36" s="33"/>
      <c r="Z36" s="32"/>
    </row>
    <row r="37" spans="1:26" ht="15.75" x14ac:dyDescent="0.3">
      <c r="A37" s="42"/>
      <c r="B37" s="10"/>
      <c r="C37" s="8" t="s">
        <v>65</v>
      </c>
      <c r="D37" s="1"/>
      <c r="E37" s="1"/>
      <c r="F37" s="1"/>
      <c r="G37" s="1"/>
      <c r="H37" s="1"/>
      <c r="I37" s="1"/>
      <c r="J37" s="1"/>
      <c r="K37" s="1"/>
      <c r="L37" s="84"/>
      <c r="M37" s="1"/>
      <c r="N37" s="1"/>
      <c r="O37" s="13">
        <f>SUM(O17:O36)</f>
        <v>566640257659</v>
      </c>
      <c r="P37" s="75">
        <f>(O37/$O$102)</f>
        <v>0.75982015778409673</v>
      </c>
      <c r="Q37" s="21">
        <f t="shared" si="6"/>
        <v>0</v>
      </c>
      <c r="R37" s="21">
        <f t="shared" si="2"/>
        <v>0</v>
      </c>
      <c r="S37" s="71" t="e">
        <f t="shared" si="3"/>
        <v>#DIV/0!</v>
      </c>
      <c r="T37" s="71" t="e">
        <f t="shared" si="4"/>
        <v>#DIV/0!</v>
      </c>
      <c r="U37" s="1"/>
      <c r="V37" s="1"/>
      <c r="W37" s="77"/>
      <c r="X37" s="60"/>
      <c r="Y37" s="34"/>
      <c r="Z37" s="32"/>
    </row>
    <row r="38" spans="1:26" ht="18" x14ac:dyDescent="0.3">
      <c r="A38" s="43"/>
      <c r="B38" s="9"/>
      <c r="C38" s="23" t="s">
        <v>20</v>
      </c>
      <c r="D38" s="2"/>
      <c r="E38" s="2"/>
      <c r="F38" s="2"/>
      <c r="G38" s="2"/>
      <c r="H38" s="2"/>
      <c r="I38" s="2"/>
      <c r="J38" s="5"/>
      <c r="K38" s="2"/>
      <c r="L38" s="2"/>
      <c r="M38" s="2"/>
      <c r="N38" s="2"/>
      <c r="O38" s="3"/>
      <c r="P38" s="17"/>
      <c r="Q38" s="21"/>
      <c r="R38" s="21"/>
      <c r="S38" s="71"/>
      <c r="T38" s="71"/>
      <c r="U38" s="2"/>
      <c r="V38" s="2"/>
      <c r="W38" s="2"/>
      <c r="X38" s="61"/>
      <c r="Y38" s="32"/>
      <c r="Z38" s="32"/>
    </row>
    <row r="39" spans="1:26" ht="15.75" x14ac:dyDescent="0.3">
      <c r="A39" s="45">
        <v>32</v>
      </c>
      <c r="B39" s="6" t="s">
        <v>1</v>
      </c>
      <c r="C39" s="46" t="s">
        <v>21</v>
      </c>
      <c r="D39" s="1"/>
      <c r="E39" s="1"/>
      <c r="F39" s="1">
        <v>500213920.63</v>
      </c>
      <c r="G39" s="1">
        <v>939210945.71000004</v>
      </c>
      <c r="H39" s="1"/>
      <c r="I39" s="1"/>
      <c r="J39" s="1">
        <v>1440804621.8099999</v>
      </c>
      <c r="K39" s="1">
        <v>2266027.08</v>
      </c>
      <c r="L39" s="84">
        <v>15723761.26</v>
      </c>
      <c r="M39" s="1">
        <v>1440804621.8099999</v>
      </c>
      <c r="N39" s="1">
        <v>5314635.9000000004</v>
      </c>
      <c r="O39" s="3">
        <v>1435489985.9100001</v>
      </c>
      <c r="P39" s="17">
        <f t="shared" ref="P39:P46" si="7">(O39/$O$47)</f>
        <v>8.072080277906489E-2</v>
      </c>
      <c r="Q39" s="21">
        <f t="shared" ref="Q39:Q47" si="8">(K39/O39)</f>
        <v>1.5785739379877998E-3</v>
      </c>
      <c r="R39" s="21">
        <f t="shared" si="2"/>
        <v>1.0953584778950748E-2</v>
      </c>
      <c r="S39" s="71">
        <f t="shared" si="3"/>
        <v>202.0914887475561</v>
      </c>
      <c r="T39" s="71">
        <f t="shared" si="4"/>
        <v>2.2136262551007269</v>
      </c>
      <c r="U39" s="1">
        <v>202.09</v>
      </c>
      <c r="V39" s="1">
        <v>202.09</v>
      </c>
      <c r="W39" s="77">
        <v>979</v>
      </c>
      <c r="X39" s="60">
        <v>7103168.9400000004</v>
      </c>
      <c r="Y39" s="32"/>
      <c r="Z39" s="32"/>
    </row>
    <row r="40" spans="1:26" ht="15.75" x14ac:dyDescent="0.3">
      <c r="A40" s="45">
        <v>33</v>
      </c>
      <c r="B40" s="6" t="s">
        <v>8</v>
      </c>
      <c r="C40" s="46" t="s">
        <v>121</v>
      </c>
      <c r="D40" s="1"/>
      <c r="E40" s="1"/>
      <c r="F40" s="1">
        <v>39234453</v>
      </c>
      <c r="G40" s="1">
        <v>342061541</v>
      </c>
      <c r="H40" s="1"/>
      <c r="I40" s="1"/>
      <c r="J40" s="1">
        <v>381295994</v>
      </c>
      <c r="K40" s="1">
        <v>973346</v>
      </c>
      <c r="L40" s="84">
        <v>6263079</v>
      </c>
      <c r="M40" s="1">
        <v>575004274.48000002</v>
      </c>
      <c r="N40" s="1">
        <v>22500582.789999999</v>
      </c>
      <c r="O40" s="3">
        <v>552503692</v>
      </c>
      <c r="P40" s="16">
        <f t="shared" si="7"/>
        <v>3.1068514579964041E-2</v>
      </c>
      <c r="Q40" s="21">
        <f t="shared" si="8"/>
        <v>1.7617004448904207E-3</v>
      </c>
      <c r="R40" s="21">
        <f t="shared" si="2"/>
        <v>1.1335813842851207E-2</v>
      </c>
      <c r="S40" s="71">
        <f t="shared" si="3"/>
        <v>1.6940605475086157</v>
      </c>
      <c r="T40" s="71">
        <f t="shared" si="4"/>
        <v>1.9203555005076259E-2</v>
      </c>
      <c r="U40" s="1">
        <v>1.7060999999999999</v>
      </c>
      <c r="V40" s="1">
        <v>1.7060999999999999</v>
      </c>
      <c r="W40" s="77">
        <v>1423</v>
      </c>
      <c r="X40" s="60">
        <v>326141644</v>
      </c>
      <c r="Y40" s="32"/>
      <c r="Z40" s="32"/>
    </row>
    <row r="41" spans="1:26" ht="15.75" x14ac:dyDescent="0.3">
      <c r="A41" s="45">
        <v>34</v>
      </c>
      <c r="B41" s="6" t="s">
        <v>70</v>
      </c>
      <c r="C41" s="46" t="s">
        <v>22</v>
      </c>
      <c r="D41" s="1"/>
      <c r="E41" s="1"/>
      <c r="F41" s="1">
        <v>374246911.19999999</v>
      </c>
      <c r="G41" s="1">
        <v>881921299.65999997</v>
      </c>
      <c r="H41" s="1"/>
      <c r="I41" s="1"/>
      <c r="J41" s="1">
        <v>1256168210.8599999</v>
      </c>
      <c r="K41" s="1">
        <v>2226328.73</v>
      </c>
      <c r="L41" s="84">
        <v>2553237.21</v>
      </c>
      <c r="M41" s="1">
        <v>1285039940.7</v>
      </c>
      <c r="N41" s="1">
        <v>10938701.59</v>
      </c>
      <c r="O41" s="3">
        <v>1274101239.0999999</v>
      </c>
      <c r="P41" s="16">
        <f t="shared" si="7"/>
        <v>7.1645553679537399E-2</v>
      </c>
      <c r="Q41" s="21">
        <f t="shared" si="8"/>
        <v>1.747371921223964E-3</v>
      </c>
      <c r="R41" s="21">
        <f t="shared" si="2"/>
        <v>2.0039515947755898E-3</v>
      </c>
      <c r="S41" s="71">
        <f t="shared" si="3"/>
        <v>275.77111258436599</v>
      </c>
      <c r="T41" s="71">
        <f t="shared" si="4"/>
        <v>0.55263196085647903</v>
      </c>
      <c r="U41" s="1">
        <v>275.77</v>
      </c>
      <c r="V41" s="1">
        <v>275.77</v>
      </c>
      <c r="W41" s="77">
        <v>64</v>
      </c>
      <c r="X41" s="60">
        <v>4620140.33</v>
      </c>
    </row>
    <row r="42" spans="1:26" ht="15.75" x14ac:dyDescent="0.3">
      <c r="A42" s="45">
        <v>35</v>
      </c>
      <c r="B42" s="6" t="s">
        <v>11</v>
      </c>
      <c r="C42" s="46" t="s">
        <v>23</v>
      </c>
      <c r="D42" s="1"/>
      <c r="E42" s="1"/>
      <c r="F42" s="1">
        <v>2359031376.4699998</v>
      </c>
      <c r="G42" s="1">
        <v>3727272937.3800001</v>
      </c>
      <c r="H42" s="1"/>
      <c r="I42" s="1"/>
      <c r="J42" s="1">
        <v>6058401696.9499998</v>
      </c>
      <c r="K42" s="1">
        <v>6324617.8600000003</v>
      </c>
      <c r="L42" s="84">
        <v>74852558.469999999</v>
      </c>
      <c r="M42" s="1">
        <v>6086315231.6999998</v>
      </c>
      <c r="N42" s="1">
        <v>27913534.75</v>
      </c>
      <c r="O42" s="3">
        <v>6058401696.9499998</v>
      </c>
      <c r="P42" s="16">
        <f t="shared" si="7"/>
        <v>0.34067743651017984</v>
      </c>
      <c r="Q42" s="21">
        <f t="shared" si="8"/>
        <v>1.0439416493600981E-3</v>
      </c>
      <c r="R42" s="21">
        <f t="shared" si="2"/>
        <v>1.2355165968556238E-2</v>
      </c>
      <c r="S42" s="71">
        <f t="shared" si="3"/>
        <v>1192.5766918781424</v>
      </c>
      <c r="T42" s="71">
        <f t="shared" si="4"/>
        <v>14.734482958386202</v>
      </c>
      <c r="U42" s="1">
        <v>1192.57</v>
      </c>
      <c r="V42" s="1">
        <v>1193.42</v>
      </c>
      <c r="W42" s="77">
        <v>913</v>
      </c>
      <c r="X42" s="60">
        <v>5080094</v>
      </c>
    </row>
    <row r="43" spans="1:26" ht="15.75" customHeight="1" x14ac:dyDescent="0.3">
      <c r="A43" s="104" t="s">
        <v>151</v>
      </c>
      <c r="B43" s="52" t="s">
        <v>11</v>
      </c>
      <c r="C43" s="46" t="s">
        <v>130</v>
      </c>
      <c r="D43" s="1"/>
      <c r="E43" s="1"/>
      <c r="F43" s="1"/>
      <c r="G43" s="1"/>
      <c r="H43" s="1"/>
      <c r="I43" s="1"/>
      <c r="J43" s="1"/>
      <c r="K43" s="1"/>
      <c r="L43" s="84"/>
      <c r="M43" s="1"/>
      <c r="N43" s="1"/>
      <c r="O43" s="3"/>
      <c r="P43" s="16">
        <f t="shared" si="7"/>
        <v>0</v>
      </c>
      <c r="Q43" s="21" t="e">
        <f t="shared" si="8"/>
        <v>#DIV/0!</v>
      </c>
      <c r="R43" s="21" t="e">
        <f t="shared" si="2"/>
        <v>#DIV/0!</v>
      </c>
      <c r="S43" s="71" t="e">
        <f t="shared" si="3"/>
        <v>#DIV/0!</v>
      </c>
      <c r="T43" s="71" t="e">
        <f t="shared" si="4"/>
        <v>#DIV/0!</v>
      </c>
      <c r="U43" s="1">
        <v>41672.92</v>
      </c>
      <c r="V43" s="1">
        <v>41827.9</v>
      </c>
      <c r="W43" s="77"/>
      <c r="X43" s="60"/>
    </row>
    <row r="44" spans="1:26" ht="15.75" customHeight="1" x14ac:dyDescent="0.3">
      <c r="A44" s="104" t="s">
        <v>152</v>
      </c>
      <c r="B44" s="52" t="s">
        <v>11</v>
      </c>
      <c r="C44" s="46" t="s">
        <v>131</v>
      </c>
      <c r="D44" s="1"/>
      <c r="E44" s="1"/>
      <c r="F44" s="1">
        <v>181939115.91999999</v>
      </c>
      <c r="G44" s="1">
        <v>1121713465.3800001</v>
      </c>
      <c r="H44" s="1"/>
      <c r="I44" s="1"/>
      <c r="J44" s="1">
        <v>1363997023.75</v>
      </c>
      <c r="K44" s="1">
        <v>1683674.09</v>
      </c>
      <c r="L44" s="84">
        <v>5080252.6100000003</v>
      </c>
      <c r="M44" s="1">
        <v>1372524333.8199999</v>
      </c>
      <c r="N44" s="1">
        <v>8527310.0600000005</v>
      </c>
      <c r="O44" s="3">
        <v>1363997023.75</v>
      </c>
      <c r="P44" s="16">
        <f t="shared" si="7"/>
        <v>7.6700594101015401E-2</v>
      </c>
      <c r="Q44" s="21">
        <f t="shared" si="8"/>
        <v>1.2343678620141858E-3</v>
      </c>
      <c r="R44" s="21">
        <f t="shared" si="2"/>
        <v>3.7245335008378533E-3</v>
      </c>
      <c r="S44" s="71">
        <f t="shared" si="3"/>
        <v>41677.766719191772</v>
      </c>
      <c r="T44" s="71">
        <f t="shared" si="4"/>
        <v>155.23023838573471</v>
      </c>
      <c r="U44" s="1">
        <v>41683.730000000003</v>
      </c>
      <c r="V44" s="1">
        <v>41842.32</v>
      </c>
      <c r="W44" s="77">
        <v>1070</v>
      </c>
      <c r="X44" s="60">
        <v>32727.21</v>
      </c>
    </row>
    <row r="45" spans="1:26" ht="15.75" x14ac:dyDescent="0.3">
      <c r="A45" s="45">
        <v>37</v>
      </c>
      <c r="B45" s="52" t="s">
        <v>2</v>
      </c>
      <c r="C45" s="46" t="s">
        <v>125</v>
      </c>
      <c r="D45" s="1"/>
      <c r="E45" s="1"/>
      <c r="F45" s="1">
        <v>202823817.273</v>
      </c>
      <c r="G45" s="1">
        <v>1952037271.9979999</v>
      </c>
      <c r="H45" s="1"/>
      <c r="I45" s="1"/>
      <c r="J45" s="1">
        <v>2162752175.7270002</v>
      </c>
      <c r="K45" s="1">
        <v>2942299.4040000001</v>
      </c>
      <c r="L45" s="84">
        <v>9495881.9010000005</v>
      </c>
      <c r="M45" s="1">
        <v>2162752175.7270002</v>
      </c>
      <c r="N45" s="1">
        <v>14675037.300000001</v>
      </c>
      <c r="O45" s="3">
        <v>2148076997.2529998</v>
      </c>
      <c r="P45" s="16">
        <f t="shared" si="7"/>
        <v>0.12079115936123047</v>
      </c>
      <c r="Q45" s="21">
        <f t="shared" si="8"/>
        <v>1.3697364702301949E-3</v>
      </c>
      <c r="R45" s="21">
        <f t="shared" si="2"/>
        <v>4.4206431674206782E-3</v>
      </c>
      <c r="S45" s="71">
        <f t="shared" si="3"/>
        <v>322.19427997454335</v>
      </c>
      <c r="T45" s="71">
        <f t="shared" si="4"/>
        <v>1.4243059423514901</v>
      </c>
      <c r="U45" s="1">
        <v>322.245</v>
      </c>
      <c r="V45" s="1">
        <v>322.245</v>
      </c>
      <c r="W45" s="77">
        <v>99</v>
      </c>
      <c r="X45" s="60">
        <v>6667024</v>
      </c>
    </row>
    <row r="46" spans="1:26" ht="15.75" x14ac:dyDescent="0.3">
      <c r="A46" s="45">
        <v>38</v>
      </c>
      <c r="B46" s="52" t="s">
        <v>8</v>
      </c>
      <c r="C46" s="46" t="s">
        <v>102</v>
      </c>
      <c r="D46" s="1"/>
      <c r="E46" s="1"/>
      <c r="F46" s="1"/>
      <c r="G46" s="1">
        <v>4651989279.3000002</v>
      </c>
      <c r="H46" s="1"/>
      <c r="I46" s="1"/>
      <c r="J46" s="1">
        <v>4651989279.3000002</v>
      </c>
      <c r="K46" s="1">
        <v>6779114.0999999996</v>
      </c>
      <c r="L46" s="84">
        <v>27121980.600000001</v>
      </c>
      <c r="M46" s="1">
        <v>4978760.1336000003</v>
      </c>
      <c r="N46" s="1">
        <v>27935041.563000001</v>
      </c>
      <c r="O46" s="3">
        <v>4950825174.8999996</v>
      </c>
      <c r="P46" s="16">
        <f t="shared" si="7"/>
        <v>0.278395938989008</v>
      </c>
      <c r="Q46" s="21">
        <f t="shared" si="8"/>
        <v>1.3692897366623189E-3</v>
      </c>
      <c r="R46" s="21">
        <f t="shared" si="2"/>
        <v>5.4782747606408524E-3</v>
      </c>
      <c r="S46" s="71">
        <f t="shared" si="3"/>
        <v>35531.303063077285</v>
      </c>
      <c r="T46" s="71">
        <f t="shared" si="4"/>
        <v>194.65024078313729</v>
      </c>
      <c r="U46" s="1">
        <v>34029.072</v>
      </c>
      <c r="V46" s="1">
        <v>34029.072</v>
      </c>
      <c r="W46" s="79">
        <v>67</v>
      </c>
      <c r="X46" s="62">
        <v>139337</v>
      </c>
    </row>
    <row r="47" spans="1:26" ht="15.75" x14ac:dyDescent="0.3">
      <c r="A47" s="42"/>
      <c r="B47" s="10"/>
      <c r="C47" s="8" t="s">
        <v>65</v>
      </c>
      <c r="D47" s="1"/>
      <c r="E47" s="1"/>
      <c r="F47" s="1"/>
      <c r="G47" s="1"/>
      <c r="H47" s="1"/>
      <c r="I47" s="1"/>
      <c r="J47" s="1"/>
      <c r="K47" s="1"/>
      <c r="L47" s="84"/>
      <c r="M47" s="1"/>
      <c r="N47" s="1"/>
      <c r="O47" s="13">
        <f>SUM(O39:O46)</f>
        <v>17783395809.862999</v>
      </c>
      <c r="P47" s="75">
        <f>(O47/$O$102)</f>
        <v>2.3846139464236023E-2</v>
      </c>
      <c r="Q47" s="21">
        <f t="shared" si="8"/>
        <v>0</v>
      </c>
      <c r="R47" s="21">
        <f t="shared" si="2"/>
        <v>0</v>
      </c>
      <c r="S47" s="71" t="e">
        <f t="shared" si="3"/>
        <v>#DIV/0!</v>
      </c>
      <c r="T47" s="71" t="e">
        <f t="shared" si="4"/>
        <v>#DIV/0!</v>
      </c>
      <c r="U47" s="1"/>
      <c r="V47" s="1"/>
      <c r="W47" s="77"/>
      <c r="X47" s="60"/>
    </row>
    <row r="48" spans="1:26" ht="15.75" customHeight="1" x14ac:dyDescent="0.25">
      <c r="A48" s="102"/>
      <c r="B48" s="91"/>
      <c r="C48" s="23" t="s">
        <v>24</v>
      </c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105"/>
    </row>
    <row r="49" spans="1:26" ht="15.75" x14ac:dyDescent="0.3">
      <c r="A49" s="45">
        <v>39</v>
      </c>
      <c r="B49" s="6" t="s">
        <v>25</v>
      </c>
      <c r="C49" s="51" t="s">
        <v>26</v>
      </c>
      <c r="D49" s="1"/>
      <c r="E49" s="1"/>
      <c r="F49" s="1">
        <v>3232416684.1700001</v>
      </c>
      <c r="G49" s="1">
        <v>199517000.74000001</v>
      </c>
      <c r="H49" s="1"/>
      <c r="I49" s="1"/>
      <c r="J49" s="1">
        <v>3431933684.9099998</v>
      </c>
      <c r="K49" s="1">
        <v>5050335.2699999996</v>
      </c>
      <c r="L49" s="84">
        <v>41767726.640000001</v>
      </c>
      <c r="M49" s="1">
        <v>3756473361.2399998</v>
      </c>
      <c r="N49" s="1">
        <v>36966338.619999997</v>
      </c>
      <c r="O49" s="3">
        <v>3719507022.6199999</v>
      </c>
      <c r="P49" s="16">
        <f t="shared" ref="P49:P58" si="9">(O49/$O$66)</f>
        <v>4.7652235503214527E-2</v>
      </c>
      <c r="Q49" s="21">
        <f t="shared" ref="Q49:Q66" si="10">(K49/O49)</f>
        <v>1.3577969444032859E-3</v>
      </c>
      <c r="R49" s="21">
        <f t="shared" si="2"/>
        <v>1.1229371630700417E-2</v>
      </c>
      <c r="S49" s="71">
        <f t="shared" si="3"/>
        <v>3179.2074283069137</v>
      </c>
      <c r="T49" s="71">
        <f t="shared" si="4"/>
        <v>35.70050170354169</v>
      </c>
      <c r="U49" s="1">
        <v>20901.810000000001</v>
      </c>
      <c r="V49" s="1">
        <v>20901.810000000001</v>
      </c>
      <c r="W49" s="77">
        <v>1146</v>
      </c>
      <c r="X49" s="60">
        <v>1169947.8899999999</v>
      </c>
    </row>
    <row r="50" spans="1:26" ht="14.25" customHeight="1" x14ac:dyDescent="0.3">
      <c r="A50" s="45">
        <v>40</v>
      </c>
      <c r="B50" s="6" t="s">
        <v>27</v>
      </c>
      <c r="C50" s="46" t="s">
        <v>28</v>
      </c>
      <c r="D50" s="1">
        <v>36553044.920000002</v>
      </c>
      <c r="E50" s="1"/>
      <c r="F50" s="1">
        <v>1867749602.6400001</v>
      </c>
      <c r="G50" s="1">
        <v>958631556.70000005</v>
      </c>
      <c r="H50" s="1"/>
      <c r="I50" s="1"/>
      <c r="J50" s="1">
        <v>2862934204.2600002</v>
      </c>
      <c r="K50" s="1">
        <v>10680723.460000001</v>
      </c>
      <c r="L50" s="84">
        <v>30156718.370000001</v>
      </c>
      <c r="M50" s="1">
        <v>2863305783.7800002</v>
      </c>
      <c r="N50" s="1">
        <v>104430086.13</v>
      </c>
      <c r="O50" s="3">
        <v>2758875697.6500001</v>
      </c>
      <c r="P50" s="16">
        <f t="shared" si="9"/>
        <v>3.5345166353768234E-2</v>
      </c>
      <c r="Q50" s="21">
        <f t="shared" si="10"/>
        <v>3.8714043800878021E-3</v>
      </c>
      <c r="R50" s="21">
        <f t="shared" si="2"/>
        <v>1.0930799961624722E-2</v>
      </c>
      <c r="S50" s="71">
        <f t="shared" si="3"/>
        <v>1.1589982572867399</v>
      </c>
      <c r="T50" s="71">
        <f t="shared" si="4"/>
        <v>1.2668778106273017E-2</v>
      </c>
      <c r="U50" s="1">
        <v>1</v>
      </c>
      <c r="V50" s="1">
        <v>1</v>
      </c>
      <c r="W50" s="77">
        <v>4153</v>
      </c>
      <c r="X50" s="60">
        <v>2380396761</v>
      </c>
    </row>
    <row r="51" spans="1:26" s="56" customFormat="1" ht="15.75" x14ac:dyDescent="0.3">
      <c r="A51" s="45">
        <v>41</v>
      </c>
      <c r="B51" s="52" t="s">
        <v>99</v>
      </c>
      <c r="C51" s="46" t="s">
        <v>105</v>
      </c>
      <c r="D51" s="4"/>
      <c r="E51" s="4"/>
      <c r="F51" s="4">
        <v>55996081.380000003</v>
      </c>
      <c r="G51" s="4">
        <v>278494714.30000001</v>
      </c>
      <c r="H51" s="4"/>
      <c r="I51" s="4"/>
      <c r="J51" s="4">
        <v>334490795.68000001</v>
      </c>
      <c r="K51" s="4">
        <v>590845.14</v>
      </c>
      <c r="L51" s="86">
        <v>3271456.04</v>
      </c>
      <c r="M51" s="4"/>
      <c r="N51" s="4"/>
      <c r="O51" s="38">
        <v>328947884</v>
      </c>
      <c r="P51" s="37">
        <f t="shared" si="9"/>
        <v>4.2142955884542565E-3</v>
      </c>
      <c r="Q51" s="55">
        <f t="shared" si="10"/>
        <v>1.7961664103606151E-3</v>
      </c>
      <c r="R51" s="21">
        <f t="shared" si="2"/>
        <v>9.9452107738744414E-3</v>
      </c>
      <c r="S51" s="71">
        <f t="shared" si="3"/>
        <v>1.8244130221756157E-3</v>
      </c>
      <c r="T51" s="71">
        <f t="shared" si="4"/>
        <v>1.8144172044137764E-5</v>
      </c>
      <c r="U51" s="4">
        <v>1.8229</v>
      </c>
      <c r="V51" s="4">
        <v>1.8229</v>
      </c>
      <c r="W51" s="80">
        <v>1431</v>
      </c>
      <c r="X51" s="63">
        <v>180303407179</v>
      </c>
    </row>
    <row r="52" spans="1:26" ht="15.75" x14ac:dyDescent="0.3">
      <c r="A52" s="45">
        <v>42</v>
      </c>
      <c r="B52" s="6" t="s">
        <v>1</v>
      </c>
      <c r="C52" s="46" t="s">
        <v>30</v>
      </c>
      <c r="D52" s="1">
        <v>229414200</v>
      </c>
      <c r="E52" s="1"/>
      <c r="F52" s="1">
        <v>9514601171.1499996</v>
      </c>
      <c r="G52" s="1">
        <v>55406929.350000001</v>
      </c>
      <c r="H52" s="1"/>
      <c r="I52" s="1"/>
      <c r="J52" s="1">
        <v>9800783100.5</v>
      </c>
      <c r="K52" s="1">
        <v>15200943.68</v>
      </c>
      <c r="L52" s="84">
        <v>117810628.26000001</v>
      </c>
      <c r="M52" s="1">
        <v>9874798392.8799992</v>
      </c>
      <c r="N52" s="1">
        <v>31713341.84</v>
      </c>
      <c r="O52" s="3">
        <v>9843085051.0400009</v>
      </c>
      <c r="P52" s="16">
        <f t="shared" si="9"/>
        <v>0.12610407886793981</v>
      </c>
      <c r="Q52" s="21">
        <f t="shared" si="10"/>
        <v>1.5443271699043075E-3</v>
      </c>
      <c r="R52" s="21">
        <f t="shared" si="2"/>
        <v>1.1968872324998591E-2</v>
      </c>
      <c r="S52" s="71">
        <f t="shared" si="3"/>
        <v>255.64620200721336</v>
      </c>
      <c r="T52" s="71">
        <f t="shared" si="4"/>
        <v>3.059796752195135</v>
      </c>
      <c r="U52" s="1">
        <v>255.59</v>
      </c>
      <c r="V52" s="1">
        <v>255.69</v>
      </c>
      <c r="W52" s="77">
        <v>6778</v>
      </c>
      <c r="X52" s="60">
        <v>38502762.700000003</v>
      </c>
    </row>
    <row r="53" spans="1:26" ht="15.75" x14ac:dyDescent="0.3">
      <c r="A53" s="45">
        <v>43</v>
      </c>
      <c r="B53" s="6" t="s">
        <v>31</v>
      </c>
      <c r="C53" s="46" t="s">
        <v>32</v>
      </c>
      <c r="D53" s="24"/>
      <c r="E53" s="24"/>
      <c r="F53" s="1">
        <v>2316234899.5900002</v>
      </c>
      <c r="G53" s="1">
        <v>308064953.42000002</v>
      </c>
      <c r="H53" s="1"/>
      <c r="I53" s="1"/>
      <c r="J53" s="1">
        <v>2624299853.02</v>
      </c>
      <c r="K53" s="1">
        <v>2453331.35</v>
      </c>
      <c r="L53" s="84">
        <v>30988356.890000001</v>
      </c>
      <c r="M53" s="1">
        <v>2632622453</v>
      </c>
      <c r="N53" s="1">
        <v>21674272</v>
      </c>
      <c r="O53" s="3">
        <v>2610948181</v>
      </c>
      <c r="P53" s="16">
        <f>(O53/$O$66)</f>
        <v>3.3450002070452491E-2</v>
      </c>
      <c r="Q53" s="21">
        <f t="shared" si="10"/>
        <v>9.3963234040913353E-4</v>
      </c>
      <c r="R53" s="21">
        <f t="shared" si="2"/>
        <v>1.1868621949490923E-2</v>
      </c>
      <c r="S53" s="71">
        <f t="shared" si="3"/>
        <v>1.0199999998515481</v>
      </c>
      <c r="T53" s="71">
        <f t="shared" si="4"/>
        <v>1.2105994386718824E-2</v>
      </c>
      <c r="U53" s="1">
        <v>1.02</v>
      </c>
      <c r="V53" s="1">
        <v>1.02</v>
      </c>
      <c r="W53" s="77">
        <v>689</v>
      </c>
      <c r="X53" s="60">
        <v>2559753119</v>
      </c>
    </row>
    <row r="54" spans="1:26" ht="15.75" x14ac:dyDescent="0.3">
      <c r="A54" s="45">
        <v>44</v>
      </c>
      <c r="B54" s="1" t="s">
        <v>2</v>
      </c>
      <c r="C54" s="46" t="s">
        <v>126</v>
      </c>
      <c r="D54" s="1"/>
      <c r="E54" s="1"/>
      <c r="F54" s="1">
        <v>965516966.30999994</v>
      </c>
      <c r="G54" s="1">
        <v>943655051.67999995</v>
      </c>
      <c r="H54" s="1"/>
      <c r="I54" s="1"/>
      <c r="J54" s="1">
        <v>1004742650.74</v>
      </c>
      <c r="K54" s="1">
        <v>1986105.29</v>
      </c>
      <c r="L54" s="84">
        <v>20857047.190000001</v>
      </c>
      <c r="M54" s="1">
        <v>1948397702.4200001</v>
      </c>
      <c r="N54" s="1">
        <v>4087053.67</v>
      </c>
      <c r="O54" s="3">
        <v>1944310648.75</v>
      </c>
      <c r="P54" s="16">
        <f t="shared" si="9"/>
        <v>2.4909416318396986E-2</v>
      </c>
      <c r="Q54" s="21">
        <f t="shared" si="10"/>
        <v>1.0214958660422241E-3</v>
      </c>
      <c r="R54" s="21">
        <f t="shared" si="2"/>
        <v>1.0727219543548263E-2</v>
      </c>
      <c r="S54" s="71">
        <f t="shared" si="3"/>
        <v>3.4080995046405422</v>
      </c>
      <c r="T54" s="71">
        <f t="shared" si="4"/>
        <v>3.6559431612537177E-2</v>
      </c>
      <c r="U54" s="1">
        <v>3.41</v>
      </c>
      <c r="V54" s="1">
        <v>3.41</v>
      </c>
      <c r="W54" s="77">
        <v>889</v>
      </c>
      <c r="X54" s="60">
        <v>570497031</v>
      </c>
    </row>
    <row r="55" spans="1:26" ht="15.75" x14ac:dyDescent="0.3">
      <c r="A55" s="45">
        <v>45</v>
      </c>
      <c r="B55" s="6" t="s">
        <v>1</v>
      </c>
      <c r="C55" s="51" t="s">
        <v>77</v>
      </c>
      <c r="D55" s="1"/>
      <c r="E55" s="1"/>
      <c r="F55" s="92">
        <v>12364715665.09</v>
      </c>
      <c r="G55" s="1">
        <v>199464945.65000001</v>
      </c>
      <c r="H55" s="1"/>
      <c r="I55" s="1"/>
      <c r="J55" s="1">
        <v>12564180610.74</v>
      </c>
      <c r="K55" s="58">
        <v>14956521.720000001</v>
      </c>
      <c r="L55" s="87">
        <v>153908429.81999999</v>
      </c>
      <c r="M55" s="58">
        <v>12625939314.969999</v>
      </c>
      <c r="N55" s="58">
        <v>32764830.16</v>
      </c>
      <c r="O55" s="3">
        <v>12593174484.809999</v>
      </c>
      <c r="P55" s="16">
        <f t="shared" si="9"/>
        <v>0.16133668054228764</v>
      </c>
      <c r="Q55" s="21">
        <f t="shared" si="10"/>
        <v>1.1876689025504007E-3</v>
      </c>
      <c r="R55" s="21">
        <f t="shared" si="2"/>
        <v>1.222157526727242E-2</v>
      </c>
      <c r="S55" s="71">
        <f t="shared" si="3"/>
        <v>3459.4466864099722</v>
      </c>
      <c r="T55" s="71">
        <f t="shared" si="4"/>
        <v>42.279888061075646</v>
      </c>
      <c r="U55" s="58">
        <v>3459.45</v>
      </c>
      <c r="V55" s="58">
        <v>3459.45</v>
      </c>
      <c r="W55" s="77">
        <v>219</v>
      </c>
      <c r="X55" s="60">
        <v>3640227.94</v>
      </c>
    </row>
    <row r="56" spans="1:26" ht="15.75" x14ac:dyDescent="0.3">
      <c r="A56" s="45">
        <v>46</v>
      </c>
      <c r="B56" s="6" t="s">
        <v>1</v>
      </c>
      <c r="C56" s="51" t="s">
        <v>76</v>
      </c>
      <c r="D56" s="1">
        <v>63760989.399999999</v>
      </c>
      <c r="E56" s="1"/>
      <c r="F56" s="1">
        <v>206852673.49000001</v>
      </c>
      <c r="G56" s="1">
        <v>48031232.020000003</v>
      </c>
      <c r="H56" s="1"/>
      <c r="I56" s="1"/>
      <c r="J56" s="1">
        <v>319065554.91000003</v>
      </c>
      <c r="K56" s="1">
        <v>627188.17000000004</v>
      </c>
      <c r="L56" s="84">
        <v>1649960</v>
      </c>
      <c r="M56" s="1">
        <v>327087511.26999998</v>
      </c>
      <c r="N56" s="1">
        <v>1503701.04</v>
      </c>
      <c r="O56" s="3">
        <v>325583810.23000002</v>
      </c>
      <c r="P56" s="16">
        <f t="shared" si="9"/>
        <v>4.1711969642109544E-3</v>
      </c>
      <c r="Q56" s="21">
        <f t="shared" si="10"/>
        <v>1.9263493770066136E-3</v>
      </c>
      <c r="R56" s="21">
        <f t="shared" si="2"/>
        <v>5.0676966979237379E-3</v>
      </c>
      <c r="S56" s="71">
        <f t="shared" si="3"/>
        <v>2944.1718931179907</v>
      </c>
      <c r="T56" s="71">
        <f t="shared" si="4"/>
        <v>14.920170180873923</v>
      </c>
      <c r="U56" s="1">
        <v>2938.26</v>
      </c>
      <c r="V56" s="1">
        <v>2948.35</v>
      </c>
      <c r="W56" s="77">
        <v>18</v>
      </c>
      <c r="X56" s="60">
        <v>110585.87</v>
      </c>
    </row>
    <row r="57" spans="1:26" ht="15.75" x14ac:dyDescent="0.3">
      <c r="A57" s="45">
        <v>47</v>
      </c>
      <c r="B57" s="6" t="s">
        <v>53</v>
      </c>
      <c r="C57" s="51" t="s">
        <v>79</v>
      </c>
      <c r="D57" s="1"/>
      <c r="E57" s="1"/>
      <c r="F57" s="1"/>
      <c r="G57" s="1">
        <v>1483502740.05</v>
      </c>
      <c r="H57" s="1"/>
      <c r="I57" s="1">
        <v>112500</v>
      </c>
      <c r="J57" s="1">
        <v>4076750075.3299999</v>
      </c>
      <c r="K57" s="58">
        <v>8074797.0999999996</v>
      </c>
      <c r="L57" s="87">
        <v>56772499.600000001</v>
      </c>
      <c r="M57" s="1">
        <v>4666532572.0799999</v>
      </c>
      <c r="N57" s="1">
        <v>81332760.109999999</v>
      </c>
      <c r="O57" s="3">
        <v>4585199811.9700003</v>
      </c>
      <c r="P57" s="16">
        <f t="shared" si="9"/>
        <v>5.8743005441453028E-2</v>
      </c>
      <c r="Q57" s="21">
        <f t="shared" si="10"/>
        <v>1.7610567545868229E-3</v>
      </c>
      <c r="R57" s="21">
        <f t="shared" si="2"/>
        <v>1.2381684970803504E-2</v>
      </c>
      <c r="S57" s="71">
        <f t="shared" si="3"/>
        <v>1103.2956934530857</v>
      </c>
      <c r="T57" s="71">
        <f t="shared" si="4"/>
        <v>13.660659705980301</v>
      </c>
      <c r="U57" s="1">
        <v>1103.31</v>
      </c>
      <c r="V57" s="1">
        <v>1103.31</v>
      </c>
      <c r="W57" s="93">
        <v>2435</v>
      </c>
      <c r="X57" s="60">
        <v>4155912</v>
      </c>
    </row>
    <row r="58" spans="1:26" ht="15.75" x14ac:dyDescent="0.3">
      <c r="A58" s="45">
        <v>48</v>
      </c>
      <c r="B58" s="1" t="s">
        <v>69</v>
      </c>
      <c r="C58" s="51" t="s">
        <v>82</v>
      </c>
      <c r="D58" s="1"/>
      <c r="E58" s="1"/>
      <c r="F58" s="1">
        <v>44759398.420000002</v>
      </c>
      <c r="G58" s="1">
        <v>6989095.6200000001</v>
      </c>
      <c r="H58" s="1"/>
      <c r="I58" s="1"/>
      <c r="J58" s="1">
        <v>51748494.039999999</v>
      </c>
      <c r="K58" s="1">
        <v>52151.519999999997</v>
      </c>
      <c r="L58" s="84">
        <v>646969.5</v>
      </c>
      <c r="M58" s="1">
        <v>51868709.18</v>
      </c>
      <c r="N58" s="1">
        <v>52151.519999999997</v>
      </c>
      <c r="O58" s="3">
        <v>51565120.82</v>
      </c>
      <c r="P58" s="16">
        <f t="shared" si="9"/>
        <v>6.6062337458245137E-4</v>
      </c>
      <c r="Q58" s="21">
        <f t="shared" si="10"/>
        <v>1.0113720121406669E-3</v>
      </c>
      <c r="R58" s="21">
        <f t="shared" si="2"/>
        <v>1.2546649551319717E-2</v>
      </c>
      <c r="S58" s="71">
        <f t="shared" si="3"/>
        <v>11.48432416697921</v>
      </c>
      <c r="T58" s="71">
        <f t="shared" si="4"/>
        <v>0.14408979065683988</v>
      </c>
      <c r="U58" s="1">
        <v>11.484299999999999</v>
      </c>
      <c r="V58" s="1">
        <v>11.5519</v>
      </c>
      <c r="W58" s="77">
        <v>32</v>
      </c>
      <c r="X58" s="60">
        <v>4490044</v>
      </c>
    </row>
    <row r="59" spans="1:26" ht="15.75" x14ac:dyDescent="0.3">
      <c r="A59" s="45">
        <v>49</v>
      </c>
      <c r="B59" s="6" t="s">
        <v>44</v>
      </c>
      <c r="C59" s="46" t="s">
        <v>98</v>
      </c>
      <c r="D59" s="1"/>
      <c r="E59" s="1"/>
      <c r="F59" s="1">
        <v>99481032.019999996</v>
      </c>
      <c r="G59" s="1">
        <v>127614032.69</v>
      </c>
      <c r="H59" s="1"/>
      <c r="I59" s="1"/>
      <c r="J59" s="1">
        <v>238490130.28999999</v>
      </c>
      <c r="K59" s="1">
        <v>970573.58</v>
      </c>
      <c r="L59" s="84">
        <v>39369737.960000001</v>
      </c>
      <c r="M59" s="1">
        <v>238490130.28999999</v>
      </c>
      <c r="N59" s="1">
        <v>14256992.93</v>
      </c>
      <c r="O59" s="3">
        <v>224233137.36000001</v>
      </c>
      <c r="P59" s="16">
        <f>(O59/$O$66)</f>
        <v>2.8727490509150243E-3</v>
      </c>
      <c r="Q59" s="21">
        <f t="shared" si="10"/>
        <v>4.3284127913786946E-3</v>
      </c>
      <c r="R59" s="21">
        <f t="shared" si="2"/>
        <v>0.17557502170962799</v>
      </c>
      <c r="S59" s="71">
        <f t="shared" si="3"/>
        <v>0.76048563051762164</v>
      </c>
      <c r="T59" s="71">
        <f t="shared" si="4"/>
        <v>0.13352228108799155</v>
      </c>
      <c r="U59" s="1">
        <v>0.76049999999999995</v>
      </c>
      <c r="V59" s="1">
        <v>0.76049999999999995</v>
      </c>
      <c r="W59" s="77">
        <v>806</v>
      </c>
      <c r="X59" s="60">
        <v>294855193</v>
      </c>
      <c r="Y59" s="33"/>
      <c r="Z59" s="32"/>
    </row>
    <row r="60" spans="1:26" ht="15.75" x14ac:dyDescent="0.3">
      <c r="A60" s="45">
        <v>50</v>
      </c>
      <c r="B60" s="52" t="s">
        <v>1</v>
      </c>
      <c r="C60" s="46" t="s">
        <v>94</v>
      </c>
      <c r="D60" s="1"/>
      <c r="E60" s="1"/>
      <c r="F60" s="1">
        <v>5649756282.5220003</v>
      </c>
      <c r="G60" s="1">
        <v>30065724523.988998</v>
      </c>
      <c r="H60" s="1"/>
      <c r="I60" s="1"/>
      <c r="J60" s="1">
        <v>35866688251.383003</v>
      </c>
      <c r="K60" s="1">
        <v>43760364.615000002</v>
      </c>
      <c r="L60" s="84">
        <v>164124086.34599999</v>
      </c>
      <c r="M60" s="1">
        <v>36213061388.723999</v>
      </c>
      <c r="N60" s="1">
        <v>96988901.129999995</v>
      </c>
      <c r="O60" s="3">
        <v>36116072487.594002</v>
      </c>
      <c r="P60" s="16">
        <f>(O60/$O$66)</f>
        <v>0.46269884185289839</v>
      </c>
      <c r="Q60" s="21">
        <f t="shared" si="10"/>
        <v>1.2116590094349779E-3</v>
      </c>
      <c r="R60" s="21">
        <f t="shared" si="2"/>
        <v>4.5443503415931287E-3</v>
      </c>
      <c r="S60" s="71">
        <f t="shared" si="3"/>
        <v>342.11480698154548</v>
      </c>
      <c r="T60" s="71">
        <f t="shared" si="4"/>
        <v>1.5546895399706535</v>
      </c>
      <c r="U60" s="1">
        <v>340.96589999999998</v>
      </c>
      <c r="V60" s="1">
        <v>340.96589999999998</v>
      </c>
      <c r="W60" s="79">
        <v>1253</v>
      </c>
      <c r="X60" s="62">
        <v>105567113</v>
      </c>
    </row>
    <row r="61" spans="1:26" ht="15.75" x14ac:dyDescent="0.3">
      <c r="A61" s="45">
        <v>51</v>
      </c>
      <c r="B61" s="52" t="s">
        <v>91</v>
      </c>
      <c r="C61" s="46" t="s">
        <v>95</v>
      </c>
      <c r="D61" s="1"/>
      <c r="E61" s="1"/>
      <c r="F61" s="1">
        <v>65245587.289999999</v>
      </c>
      <c r="G61" s="1">
        <v>335705258</v>
      </c>
      <c r="H61" s="1"/>
      <c r="I61" s="1"/>
      <c r="J61" s="1">
        <v>404076886.04000002</v>
      </c>
      <c r="K61" s="1">
        <v>553244.05000000005</v>
      </c>
      <c r="L61" s="84">
        <v>4272858.03</v>
      </c>
      <c r="M61" s="1">
        <v>40404076886.040001</v>
      </c>
      <c r="N61" s="1">
        <v>5578841.75</v>
      </c>
      <c r="O61" s="3">
        <v>398498044.29000002</v>
      </c>
      <c r="P61" s="16">
        <f>(O61/$O$49)</f>
        <v>0.10713732811003009</v>
      </c>
      <c r="Q61" s="21">
        <f t="shared" si="10"/>
        <v>1.3883231246108357E-3</v>
      </c>
      <c r="R61" s="21">
        <f t="shared" si="2"/>
        <v>1.0722406524260134E-2</v>
      </c>
      <c r="S61" s="71">
        <f t="shared" si="3"/>
        <v>1128.5092115972236</v>
      </c>
      <c r="T61" s="71">
        <f t="shared" si="4"/>
        <v>12.100334533117731</v>
      </c>
      <c r="U61" s="1">
        <v>1128.51</v>
      </c>
      <c r="V61" s="1">
        <v>1132.6500000000001</v>
      </c>
      <c r="W61" s="79">
        <v>136</v>
      </c>
      <c r="X61" s="62">
        <v>353119</v>
      </c>
    </row>
    <row r="62" spans="1:26" ht="15.75" x14ac:dyDescent="0.3">
      <c r="A62" s="45">
        <v>52</v>
      </c>
      <c r="B62" s="1" t="s">
        <v>29</v>
      </c>
      <c r="C62" s="51" t="s">
        <v>114</v>
      </c>
      <c r="D62" s="1"/>
      <c r="E62" s="1"/>
      <c r="F62" s="1">
        <v>813878615.72000003</v>
      </c>
      <c r="G62" s="1">
        <v>132342270.45</v>
      </c>
      <c r="H62" s="1"/>
      <c r="I62" s="1"/>
      <c r="J62" s="1">
        <v>9462208863.1700001</v>
      </c>
      <c r="K62" s="1">
        <v>1754580.5</v>
      </c>
      <c r="L62" s="84">
        <v>10658167.550000001</v>
      </c>
      <c r="M62" s="1">
        <v>995179530.42999995</v>
      </c>
      <c r="N62" s="1">
        <v>9965698.0299999993</v>
      </c>
      <c r="O62" s="3">
        <v>985213832.39999998</v>
      </c>
      <c r="P62" s="16">
        <f>(O62/$O$66)</f>
        <v>1.2622006431776991E-2</v>
      </c>
      <c r="Q62" s="21">
        <f t="shared" si="10"/>
        <v>1.780913383773559E-3</v>
      </c>
      <c r="R62" s="21">
        <f t="shared" si="2"/>
        <v>1.0818126176767634E-2</v>
      </c>
      <c r="S62" s="71">
        <f t="shared" si="3"/>
        <v>21.778346983486241</v>
      </c>
      <c r="T62" s="71">
        <f t="shared" si="4"/>
        <v>0.23560090558878094</v>
      </c>
      <c r="U62" s="1">
        <v>21.867999999999999</v>
      </c>
      <c r="V62" s="1">
        <v>21.867999999999999</v>
      </c>
      <c r="W62" s="77">
        <v>1253</v>
      </c>
      <c r="X62" s="60">
        <v>45238228.280000001</v>
      </c>
      <c r="Z62" s="54"/>
    </row>
    <row r="63" spans="1:26" ht="15.75" x14ac:dyDescent="0.3">
      <c r="A63" s="45">
        <v>53</v>
      </c>
      <c r="B63" s="1" t="s">
        <v>27</v>
      </c>
      <c r="C63" s="67" t="s">
        <v>134</v>
      </c>
      <c r="D63" s="1"/>
      <c r="E63" s="1"/>
      <c r="F63" s="1">
        <v>878148.31499999994</v>
      </c>
      <c r="G63" s="1">
        <v>836700242.39999998</v>
      </c>
      <c r="H63" s="1"/>
      <c r="I63" s="1"/>
      <c r="J63" s="1">
        <v>837578390.71500003</v>
      </c>
      <c r="K63" s="1">
        <v>1284195.429</v>
      </c>
      <c r="L63" s="84">
        <v>2094571.017</v>
      </c>
      <c r="M63" s="1">
        <v>885900434.06700003</v>
      </c>
      <c r="N63" s="1">
        <v>41024369.528999999</v>
      </c>
      <c r="O63" s="3">
        <v>844876064.53799999</v>
      </c>
      <c r="P63" s="16">
        <f>(O63/$O$66)</f>
        <v>1.0824077748355686E-2</v>
      </c>
      <c r="Q63" s="21">
        <f t="shared" si="10"/>
        <v>1.5199808384940235E-3</v>
      </c>
      <c r="R63" s="21">
        <f t="shared" si="2"/>
        <v>2.4791458829471818E-3</v>
      </c>
      <c r="S63" s="71">
        <f t="shared" si="3"/>
        <v>318.76443440338005</v>
      </c>
      <c r="T63" s="71">
        <f t="shared" si="4"/>
        <v>0.79026353518112658</v>
      </c>
      <c r="U63" s="1">
        <v>330.2244</v>
      </c>
      <c r="V63" s="1">
        <v>330.2244</v>
      </c>
      <c r="W63" s="77">
        <v>239</v>
      </c>
      <c r="X63" s="60">
        <v>2650471.5499999998</v>
      </c>
    </row>
    <row r="64" spans="1:26" ht="15.75" x14ac:dyDescent="0.3">
      <c r="A64" s="45">
        <v>54</v>
      </c>
      <c r="B64" s="1" t="s">
        <v>96</v>
      </c>
      <c r="C64" s="51" t="s">
        <v>97</v>
      </c>
      <c r="D64" s="1"/>
      <c r="E64" s="1"/>
      <c r="F64" s="1">
        <v>282642346.83999997</v>
      </c>
      <c r="G64" s="1">
        <v>90361416.439999998</v>
      </c>
      <c r="H64" s="1"/>
      <c r="I64" s="1"/>
      <c r="J64" s="1">
        <v>373003763.27999997</v>
      </c>
      <c r="K64" s="1">
        <v>5894863.8200000003</v>
      </c>
      <c r="L64" s="84">
        <v>14082098.15</v>
      </c>
      <c r="M64" s="1">
        <v>379506806.68000001</v>
      </c>
      <c r="N64" s="1"/>
      <c r="O64" s="3">
        <v>375299268.69</v>
      </c>
      <c r="P64" s="16">
        <f>(O64/$O$66)</f>
        <v>4.8081235032062884E-3</v>
      </c>
      <c r="Q64" s="21">
        <f t="shared" si="10"/>
        <v>1.5707101803252386E-2</v>
      </c>
      <c r="R64" s="21">
        <f t="shared" si="2"/>
        <v>3.7522317054211794E-2</v>
      </c>
      <c r="S64" s="71">
        <f t="shared" si="3"/>
        <v>138.6043996224428</v>
      </c>
      <c r="T64" s="71">
        <f t="shared" si="4"/>
        <v>5.2007582277419715</v>
      </c>
      <c r="U64" s="1">
        <v>138.6044</v>
      </c>
      <c r="V64" s="1">
        <v>140.1583</v>
      </c>
      <c r="W64" s="77">
        <v>268</v>
      </c>
      <c r="X64" s="60">
        <v>2707700.98</v>
      </c>
    </row>
    <row r="65" spans="1:26" ht="15.75" x14ac:dyDescent="0.3">
      <c r="A65" s="45">
        <v>55</v>
      </c>
      <c r="B65" s="1" t="s">
        <v>107</v>
      </c>
      <c r="C65" s="51" t="s">
        <v>109</v>
      </c>
      <c r="D65" s="1"/>
      <c r="E65" s="1"/>
      <c r="F65" s="1">
        <v>97546243.019999996</v>
      </c>
      <c r="G65" s="1">
        <v>251262685.94999999</v>
      </c>
      <c r="H65" s="1"/>
      <c r="I65" s="1"/>
      <c r="J65" s="1">
        <v>354067357.14240003</v>
      </c>
      <c r="K65" s="1">
        <v>4210668.3600000003</v>
      </c>
      <c r="L65" s="84">
        <v>12555188.890000001</v>
      </c>
      <c r="M65" s="1">
        <v>354067357.14999998</v>
      </c>
      <c r="N65" s="1">
        <v>4210668.3600000003</v>
      </c>
      <c r="O65" s="3">
        <v>349856668.69</v>
      </c>
      <c r="P65" s="16">
        <f>(O65/$O$66)</f>
        <v>4.4821671978031927E-3</v>
      </c>
      <c r="Q65" s="21">
        <f t="shared" si="10"/>
        <v>1.2035409745843597E-2</v>
      </c>
      <c r="R65" s="21">
        <f t="shared" si="2"/>
        <v>3.5886664493238137E-2</v>
      </c>
      <c r="S65" s="71">
        <f t="shared" si="3"/>
        <v>1.201270771733465</v>
      </c>
      <c r="T65" s="71">
        <f t="shared" si="4"/>
        <v>4.3109601150732105E-2</v>
      </c>
      <c r="U65" s="1">
        <v>1.2013</v>
      </c>
      <c r="V65" s="1">
        <v>1.2013</v>
      </c>
      <c r="W65" s="77">
        <v>35</v>
      </c>
      <c r="X65" s="60">
        <v>291238808.87</v>
      </c>
    </row>
    <row r="66" spans="1:26" ht="15.75" x14ac:dyDescent="0.3">
      <c r="A66" s="42"/>
      <c r="B66" s="7"/>
      <c r="C66" s="8" t="s">
        <v>65</v>
      </c>
      <c r="D66" s="1"/>
      <c r="E66" s="1"/>
      <c r="F66" s="1"/>
      <c r="G66" s="1"/>
      <c r="H66" s="1"/>
      <c r="I66" s="1"/>
      <c r="J66" s="1"/>
      <c r="K66" s="1"/>
      <c r="L66" s="84"/>
      <c r="M66" s="1"/>
      <c r="N66" s="1"/>
      <c r="O66" s="13">
        <f>SUM(O49:O65)</f>
        <v>78055247216.451981</v>
      </c>
      <c r="P66" s="75">
        <f>(O66/$O$102)</f>
        <v>0.10466596655328418</v>
      </c>
      <c r="Q66" s="21">
        <f t="shared" si="10"/>
        <v>0</v>
      </c>
      <c r="R66" s="21">
        <f t="shared" si="2"/>
        <v>0</v>
      </c>
      <c r="S66" s="71" t="e">
        <f t="shared" si="3"/>
        <v>#DIV/0!</v>
      </c>
      <c r="T66" s="71" t="e">
        <f t="shared" si="4"/>
        <v>#DIV/0!</v>
      </c>
      <c r="U66" s="1"/>
      <c r="V66" s="1"/>
      <c r="W66" s="77"/>
      <c r="X66" s="60"/>
    </row>
    <row r="67" spans="1:26" ht="18" x14ac:dyDescent="0.3">
      <c r="A67" s="43"/>
      <c r="B67" s="9"/>
      <c r="C67" s="23" t="s">
        <v>33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3"/>
      <c r="P67" s="16"/>
      <c r="Q67" s="21"/>
      <c r="R67" s="21" t="e">
        <f t="shared" si="2"/>
        <v>#DIV/0!</v>
      </c>
      <c r="S67" s="71" t="e">
        <f t="shared" si="3"/>
        <v>#DIV/0!</v>
      </c>
      <c r="T67" s="71" t="e">
        <f t="shared" si="4"/>
        <v>#DIV/0!</v>
      </c>
      <c r="U67" s="2"/>
      <c r="V67" s="2"/>
      <c r="W67" s="2"/>
      <c r="X67" s="61"/>
    </row>
    <row r="68" spans="1:26" ht="15.75" x14ac:dyDescent="0.3">
      <c r="A68" s="45">
        <v>56</v>
      </c>
      <c r="B68" s="6" t="s">
        <v>31</v>
      </c>
      <c r="C68" s="46" t="s">
        <v>34</v>
      </c>
      <c r="D68" s="1"/>
      <c r="E68" s="1"/>
      <c r="F68" s="1">
        <v>115817932.59</v>
      </c>
      <c r="G68" s="1">
        <v>497995287.10000002</v>
      </c>
      <c r="H68" s="1">
        <v>1862390000</v>
      </c>
      <c r="I68" s="1"/>
      <c r="J68" s="1">
        <v>2477414127.5300002</v>
      </c>
      <c r="K68" s="1">
        <v>4403521.2300000004</v>
      </c>
      <c r="L68" s="84">
        <v>14415690.220000001</v>
      </c>
      <c r="M68" s="1">
        <v>2482597857</v>
      </c>
      <c r="N68" s="1">
        <v>57457087</v>
      </c>
      <c r="O68" s="3">
        <v>2425140770</v>
      </c>
      <c r="P68" s="16">
        <f>(O68/$O$71)</f>
        <v>5.3274309790436028E-2</v>
      </c>
      <c r="Q68" s="21">
        <f>(K68/O68)</f>
        <v>1.815779638226939E-3</v>
      </c>
      <c r="R68" s="21">
        <f t="shared" si="2"/>
        <v>5.9442694619331318E-3</v>
      </c>
      <c r="S68" s="71" t="e">
        <f t="shared" si="3"/>
        <v>#DIV/0!</v>
      </c>
      <c r="T68" s="71" t="e">
        <f t="shared" si="4"/>
        <v>#DIV/0!</v>
      </c>
      <c r="U68" s="1"/>
      <c r="V68" s="1"/>
      <c r="W68" s="77">
        <v>2595</v>
      </c>
      <c r="X68" s="60"/>
    </row>
    <row r="69" spans="1:26" ht="15.75" x14ac:dyDescent="0.3">
      <c r="A69" s="45">
        <v>57</v>
      </c>
      <c r="B69" s="6" t="s">
        <v>31</v>
      </c>
      <c r="C69" s="46" t="s">
        <v>35</v>
      </c>
      <c r="D69" s="1"/>
      <c r="E69" s="1"/>
      <c r="F69" s="1">
        <v>896462595.21000004</v>
      </c>
      <c r="G69" s="1">
        <v>500000000</v>
      </c>
      <c r="H69" s="1">
        <v>9299654397.9799995</v>
      </c>
      <c r="I69" s="1">
        <v>61541078.390000001</v>
      </c>
      <c r="J69" s="1">
        <v>10757658071.58</v>
      </c>
      <c r="K69" s="1">
        <v>20185993.18</v>
      </c>
      <c r="L69" s="84">
        <v>15462452.09</v>
      </c>
      <c r="M69" s="1">
        <v>11094415465.870001</v>
      </c>
      <c r="N69" s="1">
        <v>1238684875.1500001</v>
      </c>
      <c r="O69" s="3">
        <v>9855730591</v>
      </c>
      <c r="P69" s="16">
        <f>(O69/$O$71)</f>
        <v>0.21650588337435403</v>
      </c>
      <c r="Q69" s="21">
        <f>(K69/O69)</f>
        <v>2.0481478256348983E-3</v>
      </c>
      <c r="R69" s="21">
        <f t="shared" si="2"/>
        <v>1.5688793384957087E-3</v>
      </c>
      <c r="S69" s="71">
        <f t="shared" si="3"/>
        <v>52.388690264270636</v>
      </c>
      <c r="T69" s="71">
        <f t="shared" si="4"/>
        <v>8.2191533726465496E-2</v>
      </c>
      <c r="U69" s="1">
        <v>45.2</v>
      </c>
      <c r="V69" s="1">
        <v>45.2</v>
      </c>
      <c r="W69" s="77">
        <v>5226</v>
      </c>
      <c r="X69" s="60">
        <v>188127066</v>
      </c>
      <c r="Z69" s="47"/>
    </row>
    <row r="70" spans="1:26" ht="15.75" x14ac:dyDescent="0.3">
      <c r="A70" s="88">
        <v>58</v>
      </c>
      <c r="B70" s="4" t="s">
        <v>25</v>
      </c>
      <c r="C70" s="46" t="s">
        <v>36</v>
      </c>
      <c r="D70" s="1"/>
      <c r="E70" s="1"/>
      <c r="F70" s="1">
        <v>4398938365.9499998</v>
      </c>
      <c r="G70" s="1">
        <v>812870219.17999995</v>
      </c>
      <c r="H70" s="1">
        <v>29289131890</v>
      </c>
      <c r="I70" s="1"/>
      <c r="J70" s="1">
        <v>34500940475.129997</v>
      </c>
      <c r="K70" s="1">
        <v>20609762.98</v>
      </c>
      <c r="L70" s="84">
        <v>187449467.96000001</v>
      </c>
      <c r="M70" s="1">
        <v>34515243278.199997</v>
      </c>
      <c r="N70" s="1">
        <v>1274346651.21</v>
      </c>
      <c r="O70" s="3">
        <v>33240896626.98</v>
      </c>
      <c r="P70" s="16">
        <f>(O70/$O$71)</f>
        <v>0.73021980683521004</v>
      </c>
      <c r="Q70" s="21">
        <f>(K70/O70)</f>
        <v>6.2001224609784054E-4</v>
      </c>
      <c r="R70" s="21">
        <f t="shared" ref="R70:R102" si="11">L70/O70</f>
        <v>5.6391218944394084E-3</v>
      </c>
      <c r="S70" s="71">
        <f t="shared" ref="S70:S102" si="12">O70/X70</f>
        <v>12.457848289679884</v>
      </c>
      <c r="T70" s="71">
        <f t="shared" ref="T70:T102" si="13">L70/X70</f>
        <v>7.0251325047938379E-2</v>
      </c>
      <c r="U70" s="1">
        <v>12.46</v>
      </c>
      <c r="V70" s="1">
        <v>12.46</v>
      </c>
      <c r="W70" s="77">
        <v>894</v>
      </c>
      <c r="X70" s="60">
        <v>2668269500</v>
      </c>
    </row>
    <row r="71" spans="1:26" ht="15.75" x14ac:dyDescent="0.3">
      <c r="A71" s="42"/>
      <c r="B71" s="10"/>
      <c r="C71" s="8" t="s">
        <v>65</v>
      </c>
      <c r="D71" s="1"/>
      <c r="E71" s="1"/>
      <c r="F71" s="1"/>
      <c r="G71" s="1"/>
      <c r="H71" s="1"/>
      <c r="I71" s="1"/>
      <c r="J71" s="1"/>
      <c r="K71" s="1"/>
      <c r="L71" s="84"/>
      <c r="M71" s="1"/>
      <c r="N71" s="1"/>
      <c r="O71" s="13">
        <f>SUM(O68:O70)</f>
        <v>45521767987.979996</v>
      </c>
      <c r="P71" s="75">
        <f>(O71/$O$102)</f>
        <v>6.1041121712981129E-2</v>
      </c>
      <c r="Q71" s="21">
        <f>(K71/O71)</f>
        <v>0</v>
      </c>
      <c r="R71" s="21">
        <f t="shared" si="11"/>
        <v>0</v>
      </c>
      <c r="S71" s="71" t="e">
        <f t="shared" si="12"/>
        <v>#DIV/0!</v>
      </c>
      <c r="T71" s="71" t="e">
        <f t="shared" si="13"/>
        <v>#DIV/0!</v>
      </c>
      <c r="U71" s="1"/>
      <c r="V71" s="1"/>
      <c r="W71" s="77"/>
      <c r="X71" s="60"/>
    </row>
    <row r="72" spans="1:26" ht="18" x14ac:dyDescent="0.3">
      <c r="A72" s="43"/>
      <c r="B72" s="9"/>
      <c r="C72" s="23" t="s">
        <v>37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3"/>
      <c r="P72" s="16"/>
      <c r="Q72" s="21"/>
      <c r="R72" s="21" t="e">
        <f t="shared" si="11"/>
        <v>#DIV/0!</v>
      </c>
      <c r="S72" s="21" t="e">
        <f t="shared" si="12"/>
        <v>#DIV/0!</v>
      </c>
      <c r="T72" s="21" t="e">
        <f t="shared" si="13"/>
        <v>#DIV/0!</v>
      </c>
      <c r="U72" s="2"/>
      <c r="V72" s="2"/>
      <c r="W72" s="2"/>
      <c r="X72" s="61"/>
    </row>
    <row r="73" spans="1:26" ht="15.75" x14ac:dyDescent="0.3">
      <c r="A73" s="45">
        <v>59</v>
      </c>
      <c r="B73" s="6" t="s">
        <v>1</v>
      </c>
      <c r="C73" s="66" t="s">
        <v>10</v>
      </c>
      <c r="D73" s="1">
        <v>358371505.49000001</v>
      </c>
      <c r="E73" s="1"/>
      <c r="F73" s="1">
        <v>606753023.47000003</v>
      </c>
      <c r="G73" s="1">
        <v>111391544.73</v>
      </c>
      <c r="H73" s="1"/>
      <c r="I73" s="1"/>
      <c r="J73" s="1">
        <v>1076516073.6900001</v>
      </c>
      <c r="K73" s="1">
        <v>2194305.89</v>
      </c>
      <c r="L73" s="84">
        <v>-12430184.199999999</v>
      </c>
      <c r="M73" s="1">
        <v>1086537332.6600001</v>
      </c>
      <c r="N73" s="1">
        <v>3871306.55</v>
      </c>
      <c r="O73" s="3">
        <v>1082666026.1099999</v>
      </c>
      <c r="P73" s="16">
        <f>(O73/$O$94)</f>
        <v>4.47926133151565E-2</v>
      </c>
      <c r="Q73" s="21">
        <f>(K73/O73)</f>
        <v>2.0267615655070502E-3</v>
      </c>
      <c r="R73" s="21">
        <f t="shared" si="11"/>
        <v>-1.1481088258270589E-2</v>
      </c>
      <c r="S73" s="71">
        <f t="shared" si="12"/>
        <v>2374.3754373361999</v>
      </c>
      <c r="T73" s="71">
        <f t="shared" si="13"/>
        <v>-27.26041395432674</v>
      </c>
      <c r="U73" s="1">
        <v>2353.25</v>
      </c>
      <c r="V73" s="1">
        <v>2366.9299999999998</v>
      </c>
      <c r="W73" s="77">
        <v>809</v>
      </c>
      <c r="X73" s="60">
        <v>455979.29</v>
      </c>
    </row>
    <row r="74" spans="1:26" ht="15.75" x14ac:dyDescent="0.3">
      <c r="A74" s="45">
        <v>60</v>
      </c>
      <c r="B74" s="6" t="s">
        <v>6</v>
      </c>
      <c r="C74" s="66" t="s">
        <v>38</v>
      </c>
      <c r="D74" s="1">
        <v>40227234.700000003</v>
      </c>
      <c r="E74" s="1"/>
      <c r="F74" s="1">
        <v>72715916.480000004</v>
      </c>
      <c r="G74" s="6">
        <v>29803041.98</v>
      </c>
      <c r="H74" s="1"/>
      <c r="I74" s="1"/>
      <c r="J74" s="1">
        <v>143069888.44999999</v>
      </c>
      <c r="K74" s="1">
        <v>349405.7</v>
      </c>
      <c r="L74" s="84">
        <v>1011663.87</v>
      </c>
      <c r="M74" s="6">
        <v>143069888.44999999</v>
      </c>
      <c r="N74" s="1">
        <v>1929441.78</v>
      </c>
      <c r="O74" s="3">
        <v>141140446.66</v>
      </c>
      <c r="P74" s="16">
        <f>(O74/$O$94)</f>
        <v>5.8393348437143309E-3</v>
      </c>
      <c r="Q74" s="21">
        <f>(K74/O74)</f>
        <v>2.4755887363861061E-3</v>
      </c>
      <c r="R74" s="21">
        <f t="shared" si="11"/>
        <v>7.1677814116391861E-3</v>
      </c>
      <c r="S74" s="71">
        <f t="shared" si="12"/>
        <v>106.75861967607931</v>
      </c>
      <c r="T74" s="71">
        <f t="shared" si="13"/>
        <v>0.76522244964645869</v>
      </c>
      <c r="U74" s="1">
        <v>106.3</v>
      </c>
      <c r="V74" s="1">
        <v>107.01</v>
      </c>
      <c r="W74" s="77">
        <v>728</v>
      </c>
      <c r="X74" s="60">
        <v>1322052</v>
      </c>
    </row>
    <row r="75" spans="1:26" ht="15.75" x14ac:dyDescent="0.3">
      <c r="A75" s="45">
        <v>61</v>
      </c>
      <c r="B75" s="6" t="s">
        <v>8</v>
      </c>
      <c r="C75" s="66" t="s">
        <v>124</v>
      </c>
      <c r="D75" s="1">
        <v>267998823.19999999</v>
      </c>
      <c r="E75" s="1"/>
      <c r="F75" s="1">
        <v>1272523</v>
      </c>
      <c r="G75" s="1">
        <v>2005887135</v>
      </c>
      <c r="H75" s="1"/>
      <c r="I75" s="1"/>
      <c r="J75" s="1">
        <v>475158481</v>
      </c>
      <c r="K75" s="1">
        <v>1609114</v>
      </c>
      <c r="L75" s="84">
        <v>323823</v>
      </c>
      <c r="M75" s="1">
        <v>818001549</v>
      </c>
      <c r="N75" s="1">
        <v>49432387</v>
      </c>
      <c r="O75" s="3">
        <v>768569161.92999995</v>
      </c>
      <c r="P75" s="16">
        <f>(O75/$O$94)</f>
        <v>3.1797636986889852E-2</v>
      </c>
      <c r="Q75" s="21">
        <f>(K75/O75)</f>
        <v>2.0936489254386134E-3</v>
      </c>
      <c r="R75" s="21">
        <f t="shared" si="11"/>
        <v>4.2133228346923096E-4</v>
      </c>
      <c r="S75" s="71">
        <f t="shared" si="12"/>
        <v>1.1531808334129507</v>
      </c>
      <c r="T75" s="71">
        <f t="shared" si="13"/>
        <v>4.8587231379482941E-4</v>
      </c>
      <c r="U75" s="1">
        <v>1.1999</v>
      </c>
      <c r="V75" s="1">
        <v>1.2124999999999999</v>
      </c>
      <c r="W75" s="77">
        <v>2253</v>
      </c>
      <c r="X75" s="60">
        <v>666477572</v>
      </c>
    </row>
    <row r="76" spans="1:26" ht="15.75" x14ac:dyDescent="0.3">
      <c r="A76" s="45">
        <v>59</v>
      </c>
      <c r="B76" s="39" t="s">
        <v>67</v>
      </c>
      <c r="C76" s="46" t="s">
        <v>39</v>
      </c>
      <c r="D76" s="1">
        <v>2033570463.1800001</v>
      </c>
      <c r="E76" s="1"/>
      <c r="F76" s="1">
        <v>785920757.37</v>
      </c>
      <c r="G76" s="1">
        <v>567770510.83000004</v>
      </c>
      <c r="H76" s="1">
        <v>52000000</v>
      </c>
      <c r="I76" s="1"/>
      <c r="J76" s="1">
        <v>3439261731.3800001</v>
      </c>
      <c r="K76" s="1">
        <v>9425885.3300000001</v>
      </c>
      <c r="L76" s="84">
        <v>-80771628.939999998</v>
      </c>
      <c r="M76" s="1">
        <v>3758571.8790000002</v>
      </c>
      <c r="N76" s="1">
        <v>31678238</v>
      </c>
      <c r="O76" s="3">
        <v>3726893641</v>
      </c>
      <c r="P76" s="16">
        <f>(O76/$O$94)</f>
        <v>0.15419095242863723</v>
      </c>
      <c r="Q76" s="21">
        <f>(K76/O76)</f>
        <v>2.5291532943963612E-3</v>
      </c>
      <c r="R76" s="21">
        <f t="shared" si="11"/>
        <v>-2.1672641271921932E-2</v>
      </c>
      <c r="S76" s="71">
        <f t="shared" si="12"/>
        <v>343.62779898223522</v>
      </c>
      <c r="T76" s="71">
        <f t="shared" si="13"/>
        <v>-7.4473220184020841</v>
      </c>
      <c r="U76" s="1">
        <v>348</v>
      </c>
      <c r="V76" s="1">
        <v>358</v>
      </c>
      <c r="W76" s="77">
        <v>35164</v>
      </c>
      <c r="X76" s="60">
        <v>10845728</v>
      </c>
    </row>
    <row r="77" spans="1:26" ht="15.75" x14ac:dyDescent="0.3">
      <c r="A77" s="45">
        <v>63</v>
      </c>
      <c r="B77" s="6" t="s">
        <v>29</v>
      </c>
      <c r="C77" s="66" t="s">
        <v>40</v>
      </c>
      <c r="D77" s="1">
        <v>1488007594.0599999</v>
      </c>
      <c r="E77" s="1"/>
      <c r="F77" s="1">
        <v>746474258.76999998</v>
      </c>
      <c r="G77" s="1">
        <v>73758424.659999996</v>
      </c>
      <c r="H77" s="1"/>
      <c r="I77" s="1"/>
      <c r="J77" s="1">
        <v>2308240277.4899998</v>
      </c>
      <c r="K77" s="1">
        <v>7321640.7400000002</v>
      </c>
      <c r="L77" s="84">
        <v>59822243.990000002</v>
      </c>
      <c r="M77" s="1">
        <v>2357205220.9099998</v>
      </c>
      <c r="N77" s="94">
        <v>21747850.829999998</v>
      </c>
      <c r="O77" s="3">
        <v>2335457370.0799999</v>
      </c>
      <c r="P77" s="16">
        <f>(O77/$O$94)</f>
        <v>9.6623738409795809E-2</v>
      </c>
      <c r="Q77" s="21">
        <f>(K77/O77)</f>
        <v>3.1349922434033557E-3</v>
      </c>
      <c r="R77" s="21">
        <f t="shared" si="11"/>
        <v>2.5614787388712139E-2</v>
      </c>
      <c r="S77" s="71">
        <f t="shared" si="12"/>
        <v>10.521925542998103</v>
      </c>
      <c r="T77" s="71">
        <f t="shared" si="13"/>
        <v>0.26951688570375593</v>
      </c>
      <c r="U77" s="1">
        <v>10.652900000000001</v>
      </c>
      <c r="V77" s="1">
        <v>10.8345</v>
      </c>
      <c r="W77" s="77">
        <v>6786</v>
      </c>
      <c r="X77" s="60">
        <v>221961024.19999999</v>
      </c>
    </row>
    <row r="78" spans="1:26" ht="15.75" x14ac:dyDescent="0.3">
      <c r="A78" s="45">
        <v>64</v>
      </c>
      <c r="B78" s="99" t="s">
        <v>132</v>
      </c>
      <c r="C78" s="69" t="s">
        <v>133</v>
      </c>
      <c r="D78" s="1"/>
      <c r="E78" s="1"/>
      <c r="F78" s="1"/>
      <c r="G78" s="1"/>
      <c r="H78" s="1"/>
      <c r="I78" s="1"/>
      <c r="J78" s="1"/>
      <c r="K78" s="1"/>
      <c r="L78" s="84"/>
      <c r="M78" s="1"/>
      <c r="N78" s="1"/>
      <c r="O78" s="3"/>
      <c r="P78" s="16"/>
      <c r="Q78" s="21"/>
      <c r="R78" s="21" t="e">
        <f t="shared" si="11"/>
        <v>#DIV/0!</v>
      </c>
      <c r="S78" s="71" t="e">
        <f t="shared" si="12"/>
        <v>#DIV/0!</v>
      </c>
      <c r="T78" s="71" t="e">
        <f t="shared" si="13"/>
        <v>#DIV/0!</v>
      </c>
      <c r="U78" s="1"/>
      <c r="V78" s="1"/>
      <c r="W78" s="77"/>
      <c r="X78" s="60"/>
    </row>
    <row r="79" spans="1:26" ht="15.75" x14ac:dyDescent="0.3">
      <c r="A79" s="45">
        <v>65</v>
      </c>
      <c r="B79" s="6" t="s">
        <v>17</v>
      </c>
      <c r="C79" s="66" t="s">
        <v>111</v>
      </c>
      <c r="D79" s="1">
        <v>10313666.9</v>
      </c>
      <c r="E79" s="1"/>
      <c r="F79" s="1">
        <v>85702062.829999998</v>
      </c>
      <c r="G79" s="1"/>
      <c r="H79" s="1"/>
      <c r="I79" s="1"/>
      <c r="J79" s="1">
        <v>101360492.05</v>
      </c>
      <c r="K79" s="1">
        <v>136750.29</v>
      </c>
      <c r="L79" s="84">
        <v>960237.67</v>
      </c>
      <c r="M79" s="1">
        <v>101360492.05</v>
      </c>
      <c r="N79" s="1">
        <v>1850534.6</v>
      </c>
      <c r="O79" s="3">
        <v>99509957.450000003</v>
      </c>
      <c r="P79" s="16">
        <f t="shared" ref="P79:P85" si="14">(O79/$O$94)</f>
        <v>4.1169769232351069E-3</v>
      </c>
      <c r="Q79" s="21">
        <f t="shared" ref="Q79:Q94" si="15">(K79/O79)</f>
        <v>1.3742372472494711E-3</v>
      </c>
      <c r="R79" s="21">
        <f t="shared" si="11"/>
        <v>9.6496641603176572E-3</v>
      </c>
      <c r="S79" s="71">
        <f t="shared" si="12"/>
        <v>2.288819270111802</v>
      </c>
      <c r="T79" s="71">
        <f t="shared" si="13"/>
        <v>2.2086337280242271E-2</v>
      </c>
      <c r="U79" s="1">
        <v>2.3018000000000001</v>
      </c>
      <c r="V79" s="1">
        <v>2.3235999999999999</v>
      </c>
      <c r="W79" s="77">
        <v>11809</v>
      </c>
      <c r="X79" s="60">
        <v>43476546.509999998</v>
      </c>
    </row>
    <row r="80" spans="1:26" ht="15.75" x14ac:dyDescent="0.3">
      <c r="A80" s="45">
        <v>66</v>
      </c>
      <c r="B80" s="6" t="s">
        <v>41</v>
      </c>
      <c r="C80" s="67" t="s">
        <v>42</v>
      </c>
      <c r="D80" s="1">
        <v>1160680858.6600001</v>
      </c>
      <c r="E80" s="1"/>
      <c r="F80" s="1">
        <v>1108412708.4200001</v>
      </c>
      <c r="G80" s="1">
        <v>549093438.91999996</v>
      </c>
      <c r="H80" s="1"/>
      <c r="I80" s="1"/>
      <c r="J80" s="1">
        <v>2827799939.8099999</v>
      </c>
      <c r="K80" s="1">
        <v>4190864.25</v>
      </c>
      <c r="L80" s="84">
        <v>803955.25</v>
      </c>
      <c r="M80" s="1">
        <v>2840609791.3800001</v>
      </c>
      <c r="N80" s="1">
        <v>12809851.57</v>
      </c>
      <c r="O80" s="3">
        <v>2827799939.8099999</v>
      </c>
      <c r="P80" s="16">
        <f t="shared" si="14"/>
        <v>0.11699318735587895</v>
      </c>
      <c r="Q80" s="21">
        <f t="shared" si="15"/>
        <v>1.4820228938407802E-3</v>
      </c>
      <c r="R80" s="21">
        <f t="shared" si="11"/>
        <v>2.8430414707980291E-4</v>
      </c>
      <c r="S80" s="71">
        <f t="shared" si="12"/>
        <v>144.69640387162923</v>
      </c>
      <c r="T80" s="71">
        <f t="shared" si="13"/>
        <v>4.1137787688238239E-2</v>
      </c>
      <c r="U80" s="1">
        <v>144.12</v>
      </c>
      <c r="V80" s="1">
        <v>145.1</v>
      </c>
      <c r="W80" s="77">
        <v>5543</v>
      </c>
      <c r="X80" s="60">
        <v>19542987</v>
      </c>
    </row>
    <row r="81" spans="1:26" ht="15.75" x14ac:dyDescent="0.3">
      <c r="A81" s="45">
        <v>67</v>
      </c>
      <c r="B81" s="6" t="s">
        <v>70</v>
      </c>
      <c r="C81" s="66" t="s">
        <v>43</v>
      </c>
      <c r="D81" s="1">
        <v>222178275.90000001</v>
      </c>
      <c r="E81" s="1"/>
      <c r="F81" s="1">
        <v>101364103.94</v>
      </c>
      <c r="G81" s="1"/>
      <c r="H81" s="1"/>
      <c r="I81" s="1"/>
      <c r="J81" s="1">
        <v>323542379.83999997</v>
      </c>
      <c r="K81" s="1">
        <v>828381.1</v>
      </c>
      <c r="L81" s="84">
        <v>1386017.57</v>
      </c>
      <c r="M81" s="1">
        <v>329347136.91000003</v>
      </c>
      <c r="N81" s="1">
        <v>4222247.95</v>
      </c>
      <c r="O81" s="3">
        <v>325124888.95999998</v>
      </c>
      <c r="P81" s="16">
        <f t="shared" si="14"/>
        <v>1.3451233417422151E-2</v>
      </c>
      <c r="Q81" s="21">
        <f t="shared" si="15"/>
        <v>2.5478858375001718E-3</v>
      </c>
      <c r="R81" s="21">
        <f t="shared" si="11"/>
        <v>4.2630312752541116E-3</v>
      </c>
      <c r="S81" s="71">
        <f t="shared" si="12"/>
        <v>147.08571423659683</v>
      </c>
      <c r="T81" s="71">
        <f t="shared" si="13"/>
        <v>0.62703099993370126</v>
      </c>
      <c r="U81" s="1">
        <v>147.09</v>
      </c>
      <c r="V81" s="1">
        <v>149</v>
      </c>
      <c r="W81" s="77">
        <v>1796</v>
      </c>
      <c r="X81" s="60">
        <v>2210445.0499999998</v>
      </c>
    </row>
    <row r="82" spans="1:26" ht="15.75" x14ac:dyDescent="0.3">
      <c r="A82" s="45">
        <v>68</v>
      </c>
      <c r="B82" s="6" t="s">
        <v>118</v>
      </c>
      <c r="C82" s="68" t="s">
        <v>119</v>
      </c>
      <c r="D82" s="1">
        <v>2261144356.75</v>
      </c>
      <c r="E82" s="1">
        <v>210006200.77000001</v>
      </c>
      <c r="F82" s="1">
        <v>1321059974.5999999</v>
      </c>
      <c r="G82" s="1">
        <v>931788439.53999996</v>
      </c>
      <c r="H82" s="1"/>
      <c r="I82" s="1"/>
      <c r="J82" s="1">
        <v>4753824607.5100002</v>
      </c>
      <c r="K82" s="1">
        <v>5043992.9000000004</v>
      </c>
      <c r="L82" s="84">
        <v>84598038.560000002</v>
      </c>
      <c r="M82" s="1">
        <v>4948604103.6300001</v>
      </c>
      <c r="N82" s="1">
        <v>25622330.18</v>
      </c>
      <c r="O82" s="3">
        <v>4992981773.4499998</v>
      </c>
      <c r="P82" s="16">
        <f t="shared" si="14"/>
        <v>0.20657219906616639</v>
      </c>
      <c r="Q82" s="21">
        <f t="shared" si="15"/>
        <v>1.0102165657445918E-3</v>
      </c>
      <c r="R82" s="21">
        <f t="shared" si="11"/>
        <v>1.6943390222220921E-2</v>
      </c>
      <c r="S82" s="71">
        <f t="shared" si="12"/>
        <v>155.56017893660754</v>
      </c>
      <c r="T82" s="71">
        <f t="shared" si="13"/>
        <v>2.6357168147614529</v>
      </c>
      <c r="U82" s="1">
        <v>153.38</v>
      </c>
      <c r="V82" s="1"/>
      <c r="W82" s="77">
        <v>25</v>
      </c>
      <c r="X82" s="60">
        <v>32096786</v>
      </c>
    </row>
    <row r="83" spans="1:26" ht="15.75" x14ac:dyDescent="0.3">
      <c r="A83" s="45">
        <v>69</v>
      </c>
      <c r="B83" s="4" t="s">
        <v>44</v>
      </c>
      <c r="C83" s="66" t="s">
        <v>45</v>
      </c>
      <c r="D83" s="1">
        <v>398723313.37</v>
      </c>
      <c r="E83" s="1">
        <v>247036.95</v>
      </c>
      <c r="F83" s="1">
        <v>830585977.10000002</v>
      </c>
      <c r="G83" s="1">
        <v>494459410.18000001</v>
      </c>
      <c r="H83" s="1">
        <v>71656500.219999999</v>
      </c>
      <c r="I83" s="1"/>
      <c r="J83" s="1">
        <v>1810175334.0599999</v>
      </c>
      <c r="K83" s="1">
        <v>6972646.3200000003</v>
      </c>
      <c r="L83" s="84">
        <v>-2676730.0699999998</v>
      </c>
      <c r="M83" s="1">
        <v>1810175334.0599999</v>
      </c>
      <c r="N83" s="1">
        <v>247009365.22</v>
      </c>
      <c r="O83" s="3">
        <v>1563165968.8399999</v>
      </c>
      <c r="P83" s="16">
        <f t="shared" si="14"/>
        <v>6.4672103031843148E-2</v>
      </c>
      <c r="Q83" s="21">
        <f t="shared" si="15"/>
        <v>4.4605924508286784E-3</v>
      </c>
      <c r="R83" s="21">
        <f t="shared" si="11"/>
        <v>-1.7123773952079815E-3</v>
      </c>
      <c r="S83" s="71">
        <f t="shared" si="12"/>
        <v>0.88022970317157934</v>
      </c>
      <c r="T83" s="71">
        <f t="shared" si="13"/>
        <v>-1.5072854463016438E-3</v>
      </c>
      <c r="U83" s="1">
        <v>0.87619999999999998</v>
      </c>
      <c r="V83" s="1">
        <v>0.88370000000000004</v>
      </c>
      <c r="W83" s="77">
        <v>10449</v>
      </c>
      <c r="X83" s="60">
        <v>1775861418</v>
      </c>
    </row>
    <row r="84" spans="1:26" ht="15.75" x14ac:dyDescent="0.3">
      <c r="A84" s="45">
        <v>70</v>
      </c>
      <c r="B84" s="6" t="s">
        <v>25</v>
      </c>
      <c r="C84" s="66" t="s">
        <v>46</v>
      </c>
      <c r="D84" s="1">
        <v>599125627.14999998</v>
      </c>
      <c r="E84" s="1"/>
      <c r="F84" s="1">
        <v>1197810352.6600001</v>
      </c>
      <c r="G84" s="1">
        <v>29942841.280000001</v>
      </c>
      <c r="H84" s="1"/>
      <c r="I84" s="1"/>
      <c r="J84" s="1">
        <v>1826878821.0899999</v>
      </c>
      <c r="K84" s="1">
        <v>436335.85</v>
      </c>
      <c r="L84" s="84">
        <v>24511027.469999999</v>
      </c>
      <c r="M84" s="1">
        <v>1905595723.3199999</v>
      </c>
      <c r="N84" s="1">
        <v>19289111.550000001</v>
      </c>
      <c r="O84" s="3">
        <v>1909168891.51</v>
      </c>
      <c r="P84" s="16">
        <f t="shared" si="14"/>
        <v>7.8987113152514152E-2</v>
      </c>
      <c r="Q84" s="21">
        <f t="shared" si="15"/>
        <v>2.2854753811481457E-4</v>
      </c>
      <c r="R84" s="21">
        <f t="shared" si="11"/>
        <v>1.2838585197464503E-2</v>
      </c>
      <c r="S84" s="71">
        <f t="shared" si="12"/>
        <v>2942.5963075630839</v>
      </c>
      <c r="T84" s="71">
        <f t="shared" si="13"/>
        <v>37.778773396393106</v>
      </c>
      <c r="U84" s="1">
        <v>2986.33</v>
      </c>
      <c r="V84" s="1">
        <v>3015.88</v>
      </c>
      <c r="W84" s="77">
        <v>817</v>
      </c>
      <c r="X84" s="60">
        <v>648804.21640000003</v>
      </c>
    </row>
    <row r="85" spans="1:26" ht="15.75" x14ac:dyDescent="0.3">
      <c r="A85" s="45">
        <v>71</v>
      </c>
      <c r="B85" s="1" t="s">
        <v>47</v>
      </c>
      <c r="C85" s="66" t="s">
        <v>48</v>
      </c>
      <c r="D85" s="58">
        <v>30797218.25</v>
      </c>
      <c r="E85" s="1"/>
      <c r="F85" s="58">
        <v>54399682.189999998</v>
      </c>
      <c r="G85" s="58">
        <v>30404681.370000001</v>
      </c>
      <c r="H85" s="1"/>
      <c r="I85" s="1"/>
      <c r="J85" s="58">
        <v>115601581.81</v>
      </c>
      <c r="K85" s="58">
        <v>833162.09</v>
      </c>
      <c r="L85" s="87">
        <v>680046.19</v>
      </c>
      <c r="M85" s="58">
        <v>116171315.22</v>
      </c>
      <c r="N85" s="58">
        <v>4179706.56</v>
      </c>
      <c r="O85" s="3">
        <v>111991608.66</v>
      </c>
      <c r="P85" s="16">
        <f t="shared" si="14"/>
        <v>4.6333741895213413E-3</v>
      </c>
      <c r="Q85" s="21">
        <f t="shared" si="15"/>
        <v>7.4395046197562138E-3</v>
      </c>
      <c r="R85" s="21">
        <f t="shared" si="11"/>
        <v>6.0722959348193722E-3</v>
      </c>
      <c r="S85" s="71">
        <f t="shared" si="12"/>
        <v>103.29728294876809</v>
      </c>
      <c r="T85" s="71">
        <f t="shared" si="13"/>
        <v>0.62725167132769089</v>
      </c>
      <c r="U85" s="95">
        <v>102.26</v>
      </c>
      <c r="V85" s="95">
        <v>104.33</v>
      </c>
      <c r="W85" s="77">
        <v>24</v>
      </c>
      <c r="X85" s="106">
        <v>1084168</v>
      </c>
    </row>
    <row r="86" spans="1:26" ht="15.75" x14ac:dyDescent="0.3">
      <c r="A86" s="45">
        <v>72</v>
      </c>
      <c r="B86" s="6" t="s">
        <v>8</v>
      </c>
      <c r="C86" s="66" t="s">
        <v>101</v>
      </c>
      <c r="D86" s="1">
        <v>96490900</v>
      </c>
      <c r="E86" s="1"/>
      <c r="F86" s="1"/>
      <c r="G86" s="1"/>
      <c r="H86" s="1"/>
      <c r="I86" s="1"/>
      <c r="J86" s="1">
        <v>96490900</v>
      </c>
      <c r="K86" s="1">
        <v>913320</v>
      </c>
      <c r="L86" s="84">
        <v>638347</v>
      </c>
      <c r="M86" s="1">
        <v>539726080</v>
      </c>
      <c r="N86" s="1">
        <v>7577384.4699999997</v>
      </c>
      <c r="O86" s="3">
        <v>532148695</v>
      </c>
      <c r="P86" s="16">
        <f>(O86/$O$94)</f>
        <v>2.2016328347296235E-2</v>
      </c>
      <c r="Q86" s="21">
        <f t="shared" si="15"/>
        <v>1.7162872117914335E-3</v>
      </c>
      <c r="R86" s="21">
        <f t="shared" si="11"/>
        <v>1.1995650952409081E-3</v>
      </c>
      <c r="S86" s="71">
        <f t="shared" si="12"/>
        <v>1.0836487913328672</v>
      </c>
      <c r="T86" s="71">
        <f t="shared" si="13"/>
        <v>1.2999072655829058E-3</v>
      </c>
      <c r="U86" s="1">
        <v>1.1218999999999999</v>
      </c>
      <c r="V86" s="1">
        <v>1.1281000000000001</v>
      </c>
      <c r="W86" s="77">
        <v>111</v>
      </c>
      <c r="X86" s="60">
        <v>491071184</v>
      </c>
      <c r="Y86" s="33"/>
      <c r="Z86" s="32"/>
    </row>
    <row r="87" spans="1:26" ht="15.75" x14ac:dyDescent="0.3">
      <c r="A87" s="45">
        <v>73</v>
      </c>
      <c r="B87" s="1" t="s">
        <v>4</v>
      </c>
      <c r="C87" s="66" t="s">
        <v>49</v>
      </c>
      <c r="D87" s="36">
        <v>259342734.65000001</v>
      </c>
      <c r="E87" s="36"/>
      <c r="F87" s="36">
        <v>823628469.90999997</v>
      </c>
      <c r="G87" s="36"/>
      <c r="H87" s="1"/>
      <c r="I87" s="1"/>
      <c r="J87" s="36">
        <v>1082971204.5599999</v>
      </c>
      <c r="K87" s="36">
        <v>1773839.25</v>
      </c>
      <c r="L87" s="85">
        <v>9359903.0099999998</v>
      </c>
      <c r="M87" s="36">
        <v>1116311648.9100001</v>
      </c>
      <c r="N87" s="36">
        <v>42565890.82</v>
      </c>
      <c r="O87" s="3">
        <v>1073745758.0899999</v>
      </c>
      <c r="P87" s="16">
        <f t="shared" ref="P87:P93" si="16">(O87/$O$94)</f>
        <v>4.4423559418154637E-2</v>
      </c>
      <c r="Q87" s="21">
        <f t="shared" si="15"/>
        <v>1.6520104844514965E-3</v>
      </c>
      <c r="R87" s="21">
        <f t="shared" si="11"/>
        <v>8.7170570309395949E-3</v>
      </c>
      <c r="S87" s="71">
        <f t="shared" si="12"/>
        <v>1439.4339541390173</v>
      </c>
      <c r="T87" s="71">
        <f t="shared" si="13"/>
        <v>12.547627870500703</v>
      </c>
      <c r="U87" s="1"/>
      <c r="V87" s="1"/>
      <c r="W87" s="77">
        <v>812</v>
      </c>
      <c r="X87" s="64">
        <v>745950</v>
      </c>
    </row>
    <row r="88" spans="1:26" ht="15.75" x14ac:dyDescent="0.3">
      <c r="A88" s="45">
        <v>74</v>
      </c>
      <c r="B88" s="1" t="s">
        <v>107</v>
      </c>
      <c r="C88" s="66" t="s">
        <v>112</v>
      </c>
      <c r="D88" s="36">
        <v>33038809.699999999</v>
      </c>
      <c r="E88" s="36"/>
      <c r="F88" s="36">
        <v>54757879.859999999</v>
      </c>
      <c r="G88" s="36"/>
      <c r="H88" s="1"/>
      <c r="I88" s="1"/>
      <c r="J88" s="36">
        <v>87796689.560000002</v>
      </c>
      <c r="K88" s="36">
        <v>1451946.68</v>
      </c>
      <c r="L88" s="85">
        <v>96913.48</v>
      </c>
      <c r="M88" s="36">
        <v>89251902.349999994</v>
      </c>
      <c r="N88" s="36">
        <v>1451946.68</v>
      </c>
      <c r="O88" s="72">
        <v>87799955.670000002</v>
      </c>
      <c r="P88" s="16">
        <f t="shared" si="16"/>
        <v>3.6325047323639004E-3</v>
      </c>
      <c r="Q88" s="21">
        <f t="shared" si="15"/>
        <v>1.6536986481601488E-2</v>
      </c>
      <c r="R88" s="21">
        <f t="shared" si="11"/>
        <v>1.103798734981753E-3</v>
      </c>
      <c r="S88" s="71">
        <f t="shared" si="12"/>
        <v>0.81867569203576074</v>
      </c>
      <c r="T88" s="71">
        <f t="shared" si="13"/>
        <v>9.0365319322938391E-4</v>
      </c>
      <c r="U88" s="1">
        <v>0.82540000000000002</v>
      </c>
      <c r="V88" s="1">
        <v>0.83179999999999998</v>
      </c>
      <c r="W88" s="77">
        <v>71</v>
      </c>
      <c r="X88" s="64">
        <v>107246320.52</v>
      </c>
    </row>
    <row r="89" spans="1:26" ht="15.75" x14ac:dyDescent="0.3">
      <c r="A89" s="45">
        <v>70</v>
      </c>
      <c r="B89" s="1" t="s">
        <v>80</v>
      </c>
      <c r="C89" s="46" t="s">
        <v>115</v>
      </c>
      <c r="D89" s="36">
        <v>162836177.09</v>
      </c>
      <c r="E89" s="36"/>
      <c r="F89" s="36">
        <v>57674313.43</v>
      </c>
      <c r="G89" s="36">
        <v>105492465.75</v>
      </c>
      <c r="H89" s="1"/>
      <c r="I89" s="1"/>
      <c r="J89" s="36">
        <v>326002956.26999998</v>
      </c>
      <c r="K89" s="36">
        <v>823982.58</v>
      </c>
      <c r="L89" s="85">
        <v>5109870.93</v>
      </c>
      <c r="M89" s="36">
        <v>4448854728.3299999</v>
      </c>
      <c r="N89" s="36">
        <v>5981334.29</v>
      </c>
      <c r="O89" s="3">
        <v>442873394.04000002</v>
      </c>
      <c r="P89" s="16">
        <f>(O89/$O$94)</f>
        <v>1.8322784874002459E-2</v>
      </c>
      <c r="Q89" s="21">
        <f t="shared" si="15"/>
        <v>1.8605375511123578E-3</v>
      </c>
      <c r="R89" s="21">
        <f t="shared" si="11"/>
        <v>1.1537994828243124E-2</v>
      </c>
      <c r="S89" s="71">
        <f t="shared" si="12"/>
        <v>100.15081054665637</v>
      </c>
      <c r="T89" s="71">
        <f t="shared" si="13"/>
        <v>1.1555395341316783</v>
      </c>
      <c r="U89" s="1">
        <v>97.29</v>
      </c>
      <c r="V89" s="1">
        <v>97.85</v>
      </c>
      <c r="W89" s="77">
        <v>360</v>
      </c>
      <c r="X89" s="64">
        <v>4422065</v>
      </c>
    </row>
    <row r="90" spans="1:26" ht="15.75" x14ac:dyDescent="0.3">
      <c r="A90" s="45">
        <v>76</v>
      </c>
      <c r="B90" s="1" t="s">
        <v>80</v>
      </c>
      <c r="C90" s="66" t="s">
        <v>116</v>
      </c>
      <c r="D90" s="36">
        <v>129655502.33</v>
      </c>
      <c r="E90" s="36"/>
      <c r="F90" s="36">
        <v>39194422.979999997</v>
      </c>
      <c r="G90" s="36">
        <v>70705756.390000001</v>
      </c>
      <c r="H90" s="1"/>
      <c r="I90" s="1"/>
      <c r="J90" s="36">
        <v>239555681.69999999</v>
      </c>
      <c r="K90" s="36">
        <v>547308.82999999996</v>
      </c>
      <c r="L90" s="85">
        <v>3141503.5</v>
      </c>
      <c r="M90" s="36">
        <v>287825439.01999998</v>
      </c>
      <c r="N90" s="36">
        <v>4265050.62</v>
      </c>
      <c r="O90" s="3">
        <v>283560388.39999998</v>
      </c>
      <c r="P90" s="16">
        <f t="shared" si="16"/>
        <v>1.1731605613166541E-2</v>
      </c>
      <c r="Q90" s="21">
        <f t="shared" si="15"/>
        <v>1.930131472481789E-3</v>
      </c>
      <c r="R90" s="21">
        <f t="shared" si="11"/>
        <v>1.107878119975096E-2</v>
      </c>
      <c r="S90" s="71">
        <f t="shared" si="12"/>
        <v>101.65353042629107</v>
      </c>
      <c r="T90" s="71">
        <f t="shared" si="13"/>
        <v>1.1261972217751057</v>
      </c>
      <c r="U90" s="1">
        <v>99.59</v>
      </c>
      <c r="V90" s="1">
        <v>100.33</v>
      </c>
      <c r="W90" s="77">
        <v>118</v>
      </c>
      <c r="X90" s="64">
        <v>2789479</v>
      </c>
    </row>
    <row r="91" spans="1:26" ht="15.75" x14ac:dyDescent="0.3">
      <c r="A91" s="45">
        <v>77</v>
      </c>
      <c r="B91" s="1" t="s">
        <v>93</v>
      </c>
      <c r="C91" s="66" t="s">
        <v>120</v>
      </c>
      <c r="D91" s="36">
        <v>45137583.560000002</v>
      </c>
      <c r="E91" s="36"/>
      <c r="F91" s="36">
        <v>73741070.349999994</v>
      </c>
      <c r="G91" s="36"/>
      <c r="H91" s="1"/>
      <c r="I91" s="1"/>
      <c r="J91" s="36">
        <v>225318851.50999999</v>
      </c>
      <c r="K91" s="36">
        <v>328597.74</v>
      </c>
      <c r="L91" s="85">
        <v>1619851.28</v>
      </c>
      <c r="M91" s="36">
        <v>225318851.50999999</v>
      </c>
      <c r="N91" s="36">
        <v>889164.43</v>
      </c>
      <c r="O91" s="3">
        <v>224429687.06999999</v>
      </c>
      <c r="P91" s="16">
        <f t="shared" si="16"/>
        <v>9.2852199541973209E-3</v>
      </c>
      <c r="Q91" s="21">
        <f t="shared" si="15"/>
        <v>1.4641456052002148E-3</v>
      </c>
      <c r="R91" s="21">
        <f t="shared" si="11"/>
        <v>7.2176337326298806E-3</v>
      </c>
      <c r="S91" s="71">
        <f t="shared" si="12"/>
        <v>107.81253950021471</v>
      </c>
      <c r="T91" s="71">
        <f t="shared" si="13"/>
        <v>0.77815142189724107</v>
      </c>
      <c r="U91" s="1">
        <v>100</v>
      </c>
      <c r="V91" s="1">
        <v>100</v>
      </c>
      <c r="W91" s="77">
        <v>43</v>
      </c>
      <c r="X91" s="64">
        <v>2081665.9</v>
      </c>
    </row>
    <row r="92" spans="1:26" ht="15.75" x14ac:dyDescent="0.3">
      <c r="A92" s="45">
        <v>78</v>
      </c>
      <c r="B92" s="1" t="s">
        <v>27</v>
      </c>
      <c r="C92" s="66" t="s">
        <v>50</v>
      </c>
      <c r="D92" s="1">
        <v>442768703.14999998</v>
      </c>
      <c r="E92" s="1"/>
      <c r="F92" s="1">
        <v>746858324.24000001</v>
      </c>
      <c r="G92" s="1">
        <v>97139467.319999993</v>
      </c>
      <c r="H92" s="1"/>
      <c r="I92" s="1">
        <v>1557722.44</v>
      </c>
      <c r="J92" s="1">
        <v>1600324217.1500001</v>
      </c>
      <c r="K92" s="1">
        <v>4898930.8499999996</v>
      </c>
      <c r="L92" s="84">
        <v>16223510.85</v>
      </c>
      <c r="M92" s="1">
        <v>1604461409.0799999</v>
      </c>
      <c r="N92" s="1">
        <v>86057027.299999997</v>
      </c>
      <c r="O92" s="3">
        <v>1518404381.78</v>
      </c>
      <c r="P92" s="16">
        <f t="shared" si="16"/>
        <v>6.2820203727534885E-2</v>
      </c>
      <c r="Q92" s="21">
        <f t="shared" si="15"/>
        <v>3.2263676980812351E-3</v>
      </c>
      <c r="R92" s="21">
        <f t="shared" si="11"/>
        <v>1.068457852511032E-2</v>
      </c>
      <c r="S92" s="71">
        <f t="shared" si="12"/>
        <v>2.1294566319653025</v>
      </c>
      <c r="T92" s="71">
        <f t="shared" si="13"/>
        <v>2.2752346600050224E-2</v>
      </c>
      <c r="U92" s="1">
        <v>2.15</v>
      </c>
      <c r="V92" s="1">
        <v>2.17</v>
      </c>
      <c r="W92" s="77">
        <v>2042</v>
      </c>
      <c r="X92" s="60">
        <v>713047807.12</v>
      </c>
    </row>
    <row r="93" spans="1:26" ht="15.75" x14ac:dyDescent="0.3">
      <c r="A93" s="45">
        <v>79</v>
      </c>
      <c r="B93" s="1" t="s">
        <v>69</v>
      </c>
      <c r="C93" s="67" t="s">
        <v>51</v>
      </c>
      <c r="D93" s="1">
        <v>23829230</v>
      </c>
      <c r="E93" s="1"/>
      <c r="F93" s="1">
        <v>62949121.689999998</v>
      </c>
      <c r="G93" s="1">
        <v>37865279.340000004</v>
      </c>
      <c r="H93" s="1">
        <v>171000</v>
      </c>
      <c r="I93" s="1"/>
      <c r="J93" s="1">
        <v>124824631.03</v>
      </c>
      <c r="K93" s="1">
        <v>135435.76</v>
      </c>
      <c r="L93" s="84">
        <v>1318288.21</v>
      </c>
      <c r="M93" s="1">
        <v>125305593.67</v>
      </c>
      <c r="N93" s="1">
        <v>639033.26</v>
      </c>
      <c r="O93" s="3">
        <v>123205721.58</v>
      </c>
      <c r="P93" s="16">
        <f t="shared" si="16"/>
        <v>5.0973302125091957E-3</v>
      </c>
      <c r="Q93" s="21">
        <f t="shared" si="15"/>
        <v>1.0992651823564768E-3</v>
      </c>
      <c r="R93" s="21">
        <f t="shared" si="11"/>
        <v>1.0699894396901109E-2</v>
      </c>
      <c r="S93" s="71">
        <f t="shared" si="12"/>
        <v>1.2737027880617495</v>
      </c>
      <c r="T93" s="71">
        <f t="shared" si="13"/>
        <v>1.3628485325299233E-2</v>
      </c>
      <c r="U93" s="1">
        <v>1.2737000000000001</v>
      </c>
      <c r="V93" s="1">
        <v>1.2954000000000001</v>
      </c>
      <c r="W93" s="77">
        <v>92</v>
      </c>
      <c r="X93" s="60">
        <v>96730354</v>
      </c>
    </row>
    <row r="94" spans="1:26" ht="15.75" x14ac:dyDescent="0.3">
      <c r="A94" s="42"/>
      <c r="B94" s="14"/>
      <c r="C94" s="8" t="s">
        <v>65</v>
      </c>
      <c r="D94" s="1"/>
      <c r="E94" s="1"/>
      <c r="F94" s="1"/>
      <c r="G94" s="1"/>
      <c r="H94" s="1"/>
      <c r="I94" s="1"/>
      <c r="J94" s="1"/>
      <c r="K94" s="1"/>
      <c r="L94" s="84"/>
      <c r="M94" s="1"/>
      <c r="N94" s="1"/>
      <c r="O94" s="13">
        <f>SUM(O72:O93)</f>
        <v>24170637656.089996</v>
      </c>
      <c r="P94" s="76">
        <f>(O94/$O$102)</f>
        <v>3.2410929984866443E-2</v>
      </c>
      <c r="Q94" s="21">
        <f t="shared" si="15"/>
        <v>0</v>
      </c>
      <c r="R94" s="21">
        <f t="shared" si="11"/>
        <v>0</v>
      </c>
      <c r="S94" s="71" t="e">
        <f t="shared" si="12"/>
        <v>#DIV/0!</v>
      </c>
      <c r="T94" s="71" t="e">
        <f t="shared" si="13"/>
        <v>#DIV/0!</v>
      </c>
      <c r="U94" s="1"/>
      <c r="V94" s="1"/>
      <c r="W94" s="77"/>
      <c r="X94" s="60"/>
    </row>
    <row r="95" spans="1:26" ht="18" x14ac:dyDescent="0.3">
      <c r="A95" s="44"/>
      <c r="B95" s="11"/>
      <c r="C95" s="23" t="s">
        <v>75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3"/>
      <c r="P95" s="16"/>
      <c r="Q95" s="21"/>
      <c r="R95" s="21" t="e">
        <f t="shared" si="11"/>
        <v>#DIV/0!</v>
      </c>
      <c r="S95" s="71" t="e">
        <f t="shared" si="12"/>
        <v>#DIV/0!</v>
      </c>
      <c r="T95" s="71" t="e">
        <f t="shared" si="13"/>
        <v>#DIV/0!</v>
      </c>
      <c r="U95" s="2"/>
      <c r="V95" s="2"/>
      <c r="W95" s="2"/>
      <c r="X95" s="61"/>
      <c r="Y95" s="35"/>
    </row>
    <row r="96" spans="1:26" ht="15.75" x14ac:dyDescent="0.3">
      <c r="A96" s="45">
        <v>80</v>
      </c>
      <c r="B96" s="6" t="s">
        <v>29</v>
      </c>
      <c r="C96" s="51" t="s">
        <v>52</v>
      </c>
      <c r="D96" s="1">
        <v>307346973.11000001</v>
      </c>
      <c r="E96" s="24"/>
      <c r="F96" s="1">
        <v>252570301.66</v>
      </c>
      <c r="G96" s="1">
        <v>31610753.420000002</v>
      </c>
      <c r="H96" s="1">
        <v>591528028.19000006</v>
      </c>
      <c r="I96" s="1"/>
      <c r="J96" s="1">
        <v>591528028.19000006</v>
      </c>
      <c r="K96" s="1">
        <v>1965005.02</v>
      </c>
      <c r="L96" s="84">
        <v>3894756.81</v>
      </c>
      <c r="M96" s="1">
        <v>603876780.53999996</v>
      </c>
      <c r="N96" s="1">
        <v>5859761.8300000001</v>
      </c>
      <c r="O96" s="3">
        <v>598017018.71000004</v>
      </c>
      <c r="P96" s="16">
        <f>(O96/$O$101)</f>
        <v>0.12258461945326975</v>
      </c>
      <c r="Q96" s="21">
        <f t="shared" ref="Q96:Q102" si="17">(K96/O96)</f>
        <v>3.285868058134482E-3</v>
      </c>
      <c r="R96" s="21">
        <f t="shared" si="11"/>
        <v>6.5127859043234149E-3</v>
      </c>
      <c r="S96" s="71">
        <f t="shared" si="12"/>
        <v>11.409922730535108</v>
      </c>
      <c r="T96" s="71">
        <f t="shared" si="13"/>
        <v>7.4310383928848381E-2</v>
      </c>
      <c r="U96" s="1">
        <v>11.492599999999999</v>
      </c>
      <c r="V96" s="1">
        <v>11.650399999999999</v>
      </c>
      <c r="W96" s="77">
        <v>1634</v>
      </c>
      <c r="X96" s="60">
        <v>52412013.020000003</v>
      </c>
      <c r="Y96" s="35"/>
    </row>
    <row r="97" spans="1:25" ht="15.75" x14ac:dyDescent="0.3">
      <c r="A97" s="45">
        <v>81</v>
      </c>
      <c r="B97" s="6" t="s">
        <v>53</v>
      </c>
      <c r="C97" s="51" t="s">
        <v>54</v>
      </c>
      <c r="D97" s="58">
        <v>882237326.22000003</v>
      </c>
      <c r="E97" s="1"/>
      <c r="F97" s="58"/>
      <c r="G97" s="58">
        <v>432769852.43000001</v>
      </c>
      <c r="H97" s="1"/>
      <c r="I97" s="58">
        <v>5424439.0700000003</v>
      </c>
      <c r="J97" s="1">
        <v>2374872887.8699999</v>
      </c>
      <c r="K97" s="58">
        <v>45084059.960000001</v>
      </c>
      <c r="L97" s="87">
        <v>104368346.64</v>
      </c>
      <c r="M97" s="58">
        <v>2606651857.1500001</v>
      </c>
      <c r="N97" s="58">
        <v>132616718.48999999</v>
      </c>
      <c r="O97" s="3">
        <v>2474035138.4899998</v>
      </c>
      <c r="P97" s="16">
        <f>(O97/$O$101)</f>
        <v>0.50714051018150852</v>
      </c>
      <c r="Q97" s="21">
        <f t="shared" si="17"/>
        <v>1.8222885867141145E-2</v>
      </c>
      <c r="R97" s="21">
        <f t="shared" si="11"/>
        <v>4.2185474658900796E-2</v>
      </c>
      <c r="S97" s="71">
        <f t="shared" si="12"/>
        <v>1.2230550988531861</v>
      </c>
      <c r="T97" s="71">
        <f t="shared" si="13"/>
        <v>5.159515987911048E-2</v>
      </c>
      <c r="U97" s="1">
        <v>1.21</v>
      </c>
      <c r="V97" s="1">
        <v>1.23</v>
      </c>
      <c r="W97" s="77">
        <v>15345</v>
      </c>
      <c r="X97" s="106">
        <v>2022832120</v>
      </c>
    </row>
    <row r="98" spans="1:25" ht="15.75" x14ac:dyDescent="0.3">
      <c r="A98" s="45">
        <v>82</v>
      </c>
      <c r="B98" s="6" t="s">
        <v>1</v>
      </c>
      <c r="C98" s="51" t="s">
        <v>55</v>
      </c>
      <c r="D98" s="58">
        <v>1016429537.8</v>
      </c>
      <c r="E98" s="1"/>
      <c r="F98" s="58">
        <v>92766164.390000001</v>
      </c>
      <c r="G98" s="1">
        <v>189076783</v>
      </c>
      <c r="H98" s="1"/>
      <c r="I98" s="1"/>
      <c r="J98" s="1">
        <v>1303152798.26</v>
      </c>
      <c r="K98" s="1">
        <v>8742314.1300000008</v>
      </c>
      <c r="L98" s="84">
        <v>-37166807.030000001</v>
      </c>
      <c r="M98" s="1">
        <v>1367823978.9000001</v>
      </c>
      <c r="N98" s="1">
        <v>15511984.93</v>
      </c>
      <c r="O98" s="3">
        <v>1352311993.97</v>
      </c>
      <c r="P98" s="16">
        <f>(O98/$O$101)</f>
        <v>0.27720390219077357</v>
      </c>
      <c r="Q98" s="21">
        <f t="shared" si="17"/>
        <v>6.4647168471345688E-3</v>
      </c>
      <c r="R98" s="21">
        <f t="shared" si="11"/>
        <v>-2.7483899570312113E-2</v>
      </c>
      <c r="S98" s="71">
        <f t="shared" si="12"/>
        <v>0.92634877445024655</v>
      </c>
      <c r="T98" s="71">
        <f t="shared" si="13"/>
        <v>-2.5459676684072282E-2</v>
      </c>
      <c r="U98" s="1">
        <v>0.92</v>
      </c>
      <c r="V98" s="1">
        <v>0.93</v>
      </c>
      <c r="W98" s="77">
        <v>9628</v>
      </c>
      <c r="X98" s="60">
        <v>1459830283.4400001</v>
      </c>
    </row>
    <row r="99" spans="1:25" ht="15.75" x14ac:dyDescent="0.3">
      <c r="A99" s="45">
        <v>81</v>
      </c>
      <c r="B99" s="39" t="s">
        <v>67</v>
      </c>
      <c r="C99" s="51" t="s">
        <v>56</v>
      </c>
      <c r="D99" s="1">
        <v>90004190.299999997</v>
      </c>
      <c r="E99" s="1"/>
      <c r="F99" s="1">
        <v>31223326.98</v>
      </c>
      <c r="G99" s="1">
        <v>136390027.50999999</v>
      </c>
      <c r="H99" s="1"/>
      <c r="I99" s="1"/>
      <c r="J99" s="1">
        <v>295257544.79000002</v>
      </c>
      <c r="K99" s="1">
        <v>1033396.9</v>
      </c>
      <c r="L99" s="84">
        <v>2311442.64</v>
      </c>
      <c r="M99" s="1">
        <v>312172.77100000001</v>
      </c>
      <c r="N99" s="1">
        <v>30742305</v>
      </c>
      <c r="O99" s="3">
        <v>281430465</v>
      </c>
      <c r="P99" s="16">
        <f>(O99/$O$101)</f>
        <v>5.7689071339475671E-2</v>
      </c>
      <c r="Q99" s="21">
        <f t="shared" si="17"/>
        <v>3.6719439737982881E-3</v>
      </c>
      <c r="R99" s="21">
        <f t="shared" si="11"/>
        <v>8.2131926975283227E-3</v>
      </c>
      <c r="S99" s="71">
        <f t="shared" si="12"/>
        <v>29.286259051065585</v>
      </c>
      <c r="T99" s="71">
        <f t="shared" si="13"/>
        <v>0.24053368897613461</v>
      </c>
      <c r="U99" s="1">
        <v>29.14</v>
      </c>
      <c r="V99" s="1">
        <v>30.03</v>
      </c>
      <c r="W99" s="77">
        <v>1780</v>
      </c>
      <c r="X99" s="60">
        <v>9609642</v>
      </c>
    </row>
    <row r="100" spans="1:25" ht="15.75" x14ac:dyDescent="0.3">
      <c r="A100" s="45">
        <v>84</v>
      </c>
      <c r="B100" s="6" t="s">
        <v>1</v>
      </c>
      <c r="C100" s="46" t="s">
        <v>88</v>
      </c>
      <c r="D100" s="1">
        <v>118895239.8</v>
      </c>
      <c r="E100" s="1"/>
      <c r="F100" s="1"/>
      <c r="G100" s="1">
        <v>49866236.409999996</v>
      </c>
      <c r="H100" s="1"/>
      <c r="I100" s="1"/>
      <c r="J100" s="1">
        <v>169205878.21000001</v>
      </c>
      <c r="K100" s="1">
        <v>393108.67</v>
      </c>
      <c r="L100" s="84">
        <v>1966169.05</v>
      </c>
      <c r="M100" s="1">
        <v>173968148.13999999</v>
      </c>
      <c r="N100" s="1">
        <v>1361041.67</v>
      </c>
      <c r="O100" s="3">
        <v>172607106.47</v>
      </c>
      <c r="P100" s="16">
        <f>(O100/$O$101)</f>
        <v>3.5381896834972372E-2</v>
      </c>
      <c r="Q100" s="21">
        <f t="shared" si="17"/>
        <v>2.277476739164991E-3</v>
      </c>
      <c r="R100" s="21">
        <f t="shared" si="11"/>
        <v>1.1391008691416366E-2</v>
      </c>
      <c r="S100" s="71">
        <f t="shared" si="12"/>
        <v>160.00503324890062</v>
      </c>
      <c r="T100" s="71">
        <f t="shared" si="13"/>
        <v>1.8226187244085916</v>
      </c>
      <c r="U100" s="1">
        <v>158.88999999999999</v>
      </c>
      <c r="V100" s="1">
        <v>160.80000000000001</v>
      </c>
      <c r="W100" s="77">
        <v>272</v>
      </c>
      <c r="X100" s="60">
        <v>1078760.48</v>
      </c>
    </row>
    <row r="101" spans="1:25" ht="15.75" x14ac:dyDescent="0.3">
      <c r="A101" s="15"/>
      <c r="B101" s="14"/>
      <c r="C101" s="8" t="s">
        <v>65</v>
      </c>
      <c r="D101" s="1"/>
      <c r="E101" s="1"/>
      <c r="F101" s="1"/>
      <c r="G101" s="1"/>
      <c r="H101" s="1"/>
      <c r="I101" s="1"/>
      <c r="J101" s="1"/>
      <c r="K101" s="1"/>
      <c r="L101" s="84"/>
      <c r="M101" s="1"/>
      <c r="N101" s="1"/>
      <c r="O101" s="13">
        <f>SUM(O96:O100)</f>
        <v>4878401722.6400003</v>
      </c>
      <c r="P101" s="75">
        <f>(O101/$O$102)</f>
        <v>6.5415542163282095E-3</v>
      </c>
      <c r="Q101" s="21">
        <f t="shared" si="17"/>
        <v>0</v>
      </c>
      <c r="R101" s="21">
        <f t="shared" si="11"/>
        <v>0</v>
      </c>
      <c r="S101" s="71" t="e">
        <f t="shared" si="12"/>
        <v>#DIV/0!</v>
      </c>
      <c r="T101" s="71" t="e">
        <f t="shared" si="13"/>
        <v>#DIV/0!</v>
      </c>
      <c r="U101" s="1"/>
      <c r="V101" s="1"/>
      <c r="W101" s="77"/>
      <c r="X101" s="60"/>
    </row>
    <row r="102" spans="1:25" ht="16.5" thickBot="1" x14ac:dyDescent="0.35">
      <c r="A102" s="25"/>
      <c r="B102" s="26"/>
      <c r="C102" s="27" t="s">
        <v>66</v>
      </c>
      <c r="D102" s="28">
        <f t="shared" ref="D102:J102" si="18">SUM(D4:D101)</f>
        <v>20941884413.270008</v>
      </c>
      <c r="E102" s="28">
        <f t="shared" si="18"/>
        <v>210253237.72</v>
      </c>
      <c r="F102" s="28">
        <f t="shared" si="18"/>
        <v>575569507815.14966</v>
      </c>
      <c r="G102" s="28">
        <f t="shared" si="18"/>
        <v>58240206451.337006</v>
      </c>
      <c r="H102" s="28">
        <f t="shared" si="18"/>
        <v>41166531816.389999</v>
      </c>
      <c r="I102" s="28">
        <f t="shared" si="18"/>
        <v>99037038.900000006</v>
      </c>
      <c r="J102" s="28">
        <f t="shared" si="18"/>
        <v>704868133231.58264</v>
      </c>
      <c r="K102" s="28">
        <f>SUM(K4:K101)</f>
        <v>1111429857.8726008</v>
      </c>
      <c r="L102" s="28">
        <f>SUM(L4:L101)</f>
        <v>7730503294.2887039</v>
      </c>
      <c r="M102" s="28">
        <f>SUM(M4:M101)</f>
        <v>733788330633.54504</v>
      </c>
      <c r="N102" s="28">
        <f>SUM(N4:N101)</f>
        <v>8735167398.0220032</v>
      </c>
      <c r="O102" s="29">
        <f>(O15+O37+O47+O66+O71+O94+O101)</f>
        <v>745755757930.30103</v>
      </c>
      <c r="P102" s="30"/>
      <c r="Q102" s="31">
        <f t="shared" si="17"/>
        <v>1.4903402971465571E-3</v>
      </c>
      <c r="R102" s="31">
        <f t="shared" si="11"/>
        <v>1.0365998803339046E-2</v>
      </c>
      <c r="S102" s="107">
        <f t="shared" si="12"/>
        <v>1.3397592167598065</v>
      </c>
      <c r="T102" s="107">
        <f t="shared" si="13"/>
        <v>1.3887942437694614E-2</v>
      </c>
      <c r="U102" s="28">
        <f>SUM(U4:U101)</f>
        <v>1168372.8136999998</v>
      </c>
      <c r="V102" s="28">
        <f>SUM(V4:V101)</f>
        <v>1168748.2443000001</v>
      </c>
      <c r="W102" s="28">
        <f>SUM(W4:W101)</f>
        <v>347173</v>
      </c>
      <c r="X102" s="65">
        <f>SUM(X4:X101)</f>
        <v>556634168738.09863</v>
      </c>
      <c r="Y102" s="59"/>
    </row>
    <row r="103" spans="1:25" x14ac:dyDescent="0.25">
      <c r="A103" s="22"/>
      <c r="B103" s="22"/>
      <c r="C103" s="22"/>
    </row>
    <row r="104" spans="1:25" x14ac:dyDescent="0.25">
      <c r="A104" s="22"/>
      <c r="B104" s="50" t="s">
        <v>74</v>
      </c>
      <c r="C104" s="18"/>
      <c r="O104" s="47"/>
      <c r="X104" s="54"/>
    </row>
    <row r="105" spans="1:25" x14ac:dyDescent="0.25">
      <c r="A105" s="22"/>
      <c r="B105" s="19" t="s">
        <v>100</v>
      </c>
      <c r="C105" s="20"/>
      <c r="O105" s="48"/>
      <c r="P105" s="54"/>
    </row>
    <row r="106" spans="1:25" x14ac:dyDescent="0.25">
      <c r="A106" s="22"/>
      <c r="B106" s="19"/>
      <c r="C106" s="20"/>
      <c r="O106" s="48"/>
      <c r="P106" s="54"/>
    </row>
    <row r="107" spans="1:25" x14ac:dyDescent="0.25">
      <c r="A107" s="22"/>
      <c r="B107" s="19"/>
      <c r="C107" s="20"/>
      <c r="O107" s="48"/>
      <c r="P107" s="54"/>
    </row>
    <row r="108" spans="1:25" x14ac:dyDescent="0.25">
      <c r="A108" s="22"/>
      <c r="B108" s="19"/>
      <c r="C108" s="20"/>
      <c r="O108" s="48"/>
      <c r="P108" s="54"/>
    </row>
  </sheetData>
  <mergeCells count="1">
    <mergeCell ref="A1:X1"/>
  </mergeCell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 2019</vt:lpstr>
      <vt:lpstr>'MAY 2019'!Print_Area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USER</dc:creator>
  <cp:lastModifiedBy>Isaac, Tunde</cp:lastModifiedBy>
  <cp:lastPrinted>2018-01-18T12:57:29Z</cp:lastPrinted>
  <dcterms:created xsi:type="dcterms:W3CDTF">2016-02-10T12:36:33Z</dcterms:created>
  <dcterms:modified xsi:type="dcterms:W3CDTF">2019-10-28T09:42:47Z</dcterms:modified>
</cp:coreProperties>
</file>