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20490" windowHeight="7755"/>
  </bookViews>
  <sheets>
    <sheet name="FEBRUARY 2019" sheetId="9" r:id="rId1"/>
  </sheets>
  <definedNames>
    <definedName name="_xlnm.Print_Area" localSheetId="0">'FEBRUARY 2019'!$A$1:$W$113</definedName>
  </definedNames>
  <calcPr calcId="162913"/>
</workbook>
</file>

<file path=xl/calcChain.xml><?xml version="1.0" encoding="utf-8"?>
<calcChain xmlns="http://schemas.openxmlformats.org/spreadsheetml/2006/main">
  <c r="T46" i="9" l="1"/>
  <c r="S46" i="9"/>
  <c r="R46" i="9"/>
  <c r="Q46" i="9"/>
  <c r="T45" i="9"/>
  <c r="S45" i="9"/>
  <c r="R45" i="9"/>
  <c r="Q45" i="9"/>
  <c r="O98" i="9" l="1"/>
  <c r="T33" i="9" l="1"/>
  <c r="S33" i="9"/>
  <c r="R33" i="9"/>
  <c r="Q33" i="9"/>
  <c r="S5" i="9" l="1"/>
  <c r="T5" i="9"/>
  <c r="S6" i="9"/>
  <c r="T6" i="9"/>
  <c r="S7" i="9"/>
  <c r="T7" i="9"/>
  <c r="S8" i="9"/>
  <c r="T8" i="9"/>
  <c r="S9" i="9"/>
  <c r="T9" i="9"/>
  <c r="S10" i="9"/>
  <c r="T10" i="9"/>
  <c r="S11" i="9"/>
  <c r="T11" i="9"/>
  <c r="S12" i="9"/>
  <c r="T12" i="9"/>
  <c r="S13" i="9"/>
  <c r="T13" i="9"/>
  <c r="S14" i="9"/>
  <c r="T14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4" i="9"/>
  <c r="T34" i="9"/>
  <c r="S35" i="9"/>
  <c r="T35" i="9"/>
  <c r="S36" i="9"/>
  <c r="T36" i="9"/>
  <c r="S37" i="9"/>
  <c r="T37" i="9"/>
  <c r="S41" i="9"/>
  <c r="T41" i="9"/>
  <c r="S42" i="9"/>
  <c r="T42" i="9"/>
  <c r="S43" i="9"/>
  <c r="T43" i="9"/>
  <c r="S44" i="9"/>
  <c r="T44" i="9"/>
  <c r="S47" i="9"/>
  <c r="T47" i="9"/>
  <c r="S48" i="9"/>
  <c r="T48" i="9"/>
  <c r="S52" i="9"/>
  <c r="T52" i="9"/>
  <c r="S53" i="9"/>
  <c r="T53" i="9"/>
  <c r="S54" i="9"/>
  <c r="T54" i="9"/>
  <c r="S55" i="9"/>
  <c r="T55" i="9"/>
  <c r="S56" i="9"/>
  <c r="T56" i="9"/>
  <c r="S57" i="9"/>
  <c r="T57" i="9"/>
  <c r="S58" i="9"/>
  <c r="T58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72" i="9"/>
  <c r="T72" i="9"/>
  <c r="S73" i="9"/>
  <c r="T73" i="9"/>
  <c r="S74" i="9"/>
  <c r="T74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101" i="9"/>
  <c r="T101" i="9"/>
  <c r="S102" i="9"/>
  <c r="T102" i="9"/>
  <c r="S103" i="9"/>
  <c r="T103" i="9"/>
  <c r="S104" i="9"/>
  <c r="T104" i="9"/>
  <c r="S105" i="9"/>
  <c r="T105" i="9"/>
  <c r="T4" i="9"/>
  <c r="S4" i="9"/>
  <c r="R5" i="9"/>
  <c r="R6" i="9"/>
  <c r="R7" i="9"/>
  <c r="R8" i="9"/>
  <c r="R9" i="9"/>
  <c r="R10" i="9"/>
  <c r="R11" i="9"/>
  <c r="R12" i="9"/>
  <c r="R13" i="9"/>
  <c r="R14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4" i="9"/>
  <c r="R35" i="9"/>
  <c r="R36" i="9"/>
  <c r="R37" i="9"/>
  <c r="R41" i="9"/>
  <c r="R42" i="9"/>
  <c r="R43" i="9"/>
  <c r="R44" i="9"/>
  <c r="R47" i="9"/>
  <c r="R48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72" i="9"/>
  <c r="R73" i="9"/>
  <c r="R74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101" i="9"/>
  <c r="R102" i="9"/>
  <c r="R103" i="9"/>
  <c r="R104" i="9"/>
  <c r="R105" i="9"/>
  <c r="R4" i="9"/>
  <c r="L107" i="9" l="1"/>
  <c r="K107" i="9"/>
  <c r="O106" i="9" l="1"/>
  <c r="P104" i="9" s="1"/>
  <c r="O49" i="9" l="1"/>
  <c r="Q36" i="9"/>
  <c r="Q37" i="9"/>
  <c r="P46" i="9" l="1"/>
  <c r="P45" i="9"/>
  <c r="P41" i="9"/>
  <c r="O69" i="9"/>
  <c r="O38" i="9"/>
  <c r="P33" i="9" s="1"/>
  <c r="R69" i="9" l="1"/>
  <c r="P63" i="9"/>
  <c r="P62" i="9"/>
  <c r="O75" i="9"/>
  <c r="P56" i="9"/>
  <c r="Q21" i="9"/>
  <c r="Q22" i="9"/>
  <c r="Q23" i="9"/>
  <c r="Q24" i="9"/>
  <c r="Q25" i="9"/>
  <c r="Q26" i="9"/>
  <c r="Q27" i="9"/>
  <c r="Q28" i="9"/>
  <c r="Q29" i="9"/>
  <c r="P72" i="9" l="1"/>
  <c r="R75" i="9"/>
  <c r="Q64" i="9"/>
  <c r="P64" i="9"/>
  <c r="Q13" i="9" l="1"/>
  <c r="Q66" i="9"/>
  <c r="Q104" i="9"/>
  <c r="Q93" i="9"/>
  <c r="Q81" i="9"/>
  <c r="Q9" i="9"/>
  <c r="Q79" i="9" l="1"/>
  <c r="Q95" i="9"/>
  <c r="Q32" i="9"/>
  <c r="Q94" i="9"/>
  <c r="Q65" i="9" l="1"/>
  <c r="Q90" i="9"/>
  <c r="Q34" i="9"/>
  <c r="Q92" i="9" l="1"/>
  <c r="P81" i="9" l="1"/>
  <c r="P90" i="9" l="1"/>
  <c r="P93" i="9"/>
  <c r="P94" i="9"/>
  <c r="P95" i="9"/>
  <c r="P92" i="9"/>
  <c r="P79" i="9"/>
  <c r="P83" i="9"/>
  <c r="P85" i="9"/>
  <c r="P87" i="9"/>
  <c r="P89" i="9"/>
  <c r="P96" i="9"/>
  <c r="P78" i="9"/>
  <c r="P80" i="9"/>
  <c r="P82" i="9"/>
  <c r="P84" i="9"/>
  <c r="P86" i="9"/>
  <c r="P88" i="9"/>
  <c r="P91" i="9"/>
  <c r="P97" i="9"/>
  <c r="Q97" i="9" l="1"/>
  <c r="Q96" i="9"/>
  <c r="Q67" i="9"/>
  <c r="Q35" i="9"/>
  <c r="Q59" i="9" l="1"/>
  <c r="Q48" i="9" l="1"/>
  <c r="X107" i="9" l="1"/>
  <c r="W107" i="9"/>
  <c r="V107" i="9"/>
  <c r="U107" i="9"/>
  <c r="N107" i="9"/>
  <c r="M107" i="9"/>
  <c r="J107" i="9"/>
  <c r="I107" i="9"/>
  <c r="H107" i="9"/>
  <c r="G107" i="9"/>
  <c r="F107" i="9"/>
  <c r="E107" i="9"/>
  <c r="D107" i="9"/>
  <c r="T107" i="9" l="1"/>
  <c r="O15" i="9"/>
  <c r="P13" i="9" l="1"/>
  <c r="P9" i="9"/>
  <c r="P21" i="9"/>
  <c r="P23" i="9"/>
  <c r="P25" i="9"/>
  <c r="P27" i="9"/>
  <c r="P29" i="9"/>
  <c r="P22" i="9"/>
  <c r="P24" i="9"/>
  <c r="P26" i="9"/>
  <c r="P28" i="9"/>
  <c r="P37" i="9"/>
  <c r="P65" i="9"/>
  <c r="P66" i="9"/>
  <c r="P34" i="9"/>
  <c r="P32" i="9"/>
  <c r="P30" i="9"/>
  <c r="P31" i="9"/>
  <c r="P36" i="9"/>
  <c r="P35" i="9"/>
  <c r="P67" i="9"/>
  <c r="P68" i="9"/>
  <c r="Q68" i="9"/>
  <c r="Q63" i="9" l="1"/>
  <c r="Q62" i="9"/>
  <c r="Q31" i="9"/>
  <c r="Q30" i="9"/>
  <c r="Q14" i="9" l="1"/>
  <c r="Q12" i="9"/>
  <c r="Q60" i="9" l="1"/>
  <c r="Q78" i="9" l="1"/>
  <c r="Q4" i="9"/>
  <c r="Q47" i="9" l="1"/>
  <c r="Q54" i="9"/>
  <c r="Q83" i="9"/>
  <c r="Q42" i="9"/>
  <c r="Q80" i="9"/>
  <c r="Q11" i="9"/>
  <c r="Q91" i="9"/>
  <c r="Q7" i="9"/>
  <c r="Q5" i="9"/>
  <c r="Q43" i="9"/>
  <c r="Q85" i="9"/>
  <c r="Q86" i="9"/>
  <c r="Q89" i="9"/>
  <c r="Q103" i="9"/>
  <c r="Q105" i="9"/>
  <c r="Q18" i="9"/>
  <c r="Q87" i="9"/>
  <c r="Q73" i="9"/>
  <c r="Q72" i="9"/>
  <c r="Q74" i="9"/>
  <c r="Q52" i="9"/>
  <c r="Q88" i="9"/>
  <c r="Q101" i="9"/>
  <c r="Q82" i="9"/>
  <c r="Q44" i="9"/>
  <c r="Q84" i="9"/>
  <c r="Q102" i="9"/>
  <c r="Q58" i="9"/>
  <c r="Q53" i="9"/>
  <c r="Q8" i="9"/>
  <c r="Q19" i="9"/>
  <c r="Q56" i="9"/>
  <c r="Q20" i="9"/>
  <c r="Q6" i="9"/>
  <c r="Q57" i="9"/>
  <c r="Q41" i="9"/>
  <c r="Q55" i="9"/>
  <c r="Q61" i="9"/>
  <c r="Q10" i="9"/>
  <c r="P74" i="9" l="1"/>
  <c r="P14" i="9"/>
  <c r="P12" i="9"/>
  <c r="P19" i="9"/>
  <c r="P20" i="9"/>
  <c r="P18" i="9"/>
  <c r="P4" i="9"/>
  <c r="P6" i="9"/>
  <c r="P10" i="9"/>
  <c r="P5" i="9"/>
  <c r="P11" i="9"/>
  <c r="P8" i="9"/>
  <c r="P7" i="9"/>
  <c r="Q75" i="9"/>
  <c r="P73" i="9"/>
  <c r="P60" i="9" l="1"/>
  <c r="P58" i="9"/>
  <c r="P52" i="9"/>
  <c r="P57" i="9"/>
  <c r="P55" i="9"/>
  <c r="P59" i="9"/>
  <c r="P53" i="9"/>
  <c r="P54" i="9"/>
  <c r="P61" i="9"/>
  <c r="Q69" i="9"/>
  <c r="P48" i="9" l="1"/>
  <c r="P44" i="9"/>
  <c r="P43" i="9"/>
  <c r="P47" i="9"/>
  <c r="P42" i="9"/>
  <c r="P103" i="9"/>
  <c r="P105" i="9"/>
  <c r="P102" i="9"/>
  <c r="P101" i="9"/>
  <c r="O107" i="9"/>
  <c r="R107" i="9" l="1"/>
  <c r="S107" i="9"/>
  <c r="P98" i="9"/>
  <c r="P15" i="9"/>
  <c r="Q107" i="9"/>
  <c r="P106" i="9"/>
  <c r="P49" i="9"/>
  <c r="P69" i="9"/>
  <c r="P75" i="9"/>
  <c r="P38" i="9"/>
</calcChain>
</file>

<file path=xl/sharedStrings.xml><?xml version="1.0" encoding="utf-8"?>
<sst xmlns="http://schemas.openxmlformats.org/spreadsheetml/2006/main" count="212" uniqueCount="152">
  <si>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</si>
  <si>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</si>
  <si>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</si>
  <si>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</si>
  <si>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</si>
  <si>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</si>
  <si>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</si>
  <si>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</si>
  <si>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</si>
  <si>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</si>
  <si>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</si>
  <si>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</si>
  <si>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</si>
  <si>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</si>
  <si>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MONEY MARKET FUNDS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</si>
  <si>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</si>
  <si>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</si>
  <si>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</si>
  <si>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</si>
  <si>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</si>
  <si>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</si>
  <si>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</si>
  <si>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</si>
  <si>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</si>
  <si>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</si>
  <si>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</si>
  <si>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</si>
  <si>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</si>
  <si>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</si>
  <si>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</si>
  <si>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Stanbic IBTC Guaranteed Fund</t>
  </si>
  <si>
    <t>SFS Capital Nigeria Ltd</t>
  </si>
  <si>
    <t>SFS Fixed Income Fund</t>
  </si>
  <si>
    <t>REAL ESTATE FUNDS</t>
  </si>
  <si>
    <t>Skye Shelter Fund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</si>
  <si>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</si>
  <si>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</si>
  <si>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</si>
  <si>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</si>
  <si>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</si>
  <si>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</si>
  <si>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</si>
  <si>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FBN Heritage Fund</t>
  </si>
  <si>
    <t>Afrinvest Equity Fund</t>
  </si>
  <si>
    <t>Alternative Cap. Partners Ltd</t>
  </si>
  <si>
    <t>ACAP Canary Growth Fund</t>
  </si>
  <si>
    <t>Coral Growth Fund</t>
  </si>
  <si>
    <t>Vetiva Fund Managers</t>
  </si>
  <si>
    <t>DV Balanced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</si>
  <si>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</si>
  <si>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</si>
  <si>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</si>
  <si>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</si>
  <si>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</si>
  <si>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</si>
  <si>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</si>
  <si>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</si>
  <si>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</si>
  <si>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</si>
  <si>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</si>
  <si>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</si>
  <si>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</si>
  <si>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</si>
  <si>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</si>
  <si>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</si>
  <si>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</si>
  <si>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</si>
  <si>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</si>
  <si>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</si>
  <si>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</si>
  <si>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</si>
  <si>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</si>
  <si>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</si>
  <si>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</si>
  <si>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Note: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</si>
  <si>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</si>
  <si>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</si>
  <si>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</si>
  <si>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</si>
  <si>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</si>
  <si>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</si>
  <si>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</si>
  <si>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</si>
  <si>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</si>
  <si>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</si>
  <si>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</si>
  <si>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</si>
  <si>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</si>
  <si>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</si>
  <si>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</si>
  <si>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</si>
  <si>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</si>
  <si>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 xml:space="preserve">Greenwich Asst Management Ltd 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</si>
  <si>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</si>
  <si>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</si>
  <si>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</si>
  <si>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</si>
  <si>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</si>
  <si>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Union Trustees Mixed Fund by CDL Capital  is not included in this compilation.</t>
  </si>
  <si>
    <t>Wealth For Women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</si>
  <si>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</si>
  <si>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</si>
  <si>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</si>
  <si>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</si>
  <si>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</si>
  <si>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</si>
  <si>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</si>
  <si>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</si>
  <si>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</si>
  <si>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</si>
  <si>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</si>
  <si>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</si>
  <si>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</si>
  <si>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</si>
  <si>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</si>
  <si>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</si>
  <si>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</si>
  <si>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</si>
  <si>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</si>
  <si>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</si>
  <si>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</si>
  <si>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</si>
  <si>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</si>
  <si>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</si>
  <si>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</si>
  <si>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</si>
  <si>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</si>
  <si>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</si>
  <si>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</si>
  <si>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</si>
  <si>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</si>
  <si>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</si>
  <si>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</si>
  <si>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</si>
  <si>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</si>
  <si>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</si>
  <si>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</si>
  <si>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</si>
  <si>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</si>
  <si>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</si>
  <si>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</si>
  <si>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</si>
  <si>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First City Asset Management limited</t>
  </si>
  <si>
    <t>SCHEDULE OF REGISTERED UNIT TRUST SCHEMES AS AT 28TH FEBRUARY, 2019</t>
  </si>
  <si>
    <t>Legacy Money Market Fund</t>
  </si>
  <si>
    <t>EDC Money Market Class A</t>
  </si>
  <si>
    <t>36a</t>
  </si>
  <si>
    <t>36b</t>
  </si>
  <si>
    <t>*Legacy USD Bond Fund</t>
  </si>
  <si>
    <t>*Nigerian Eurobond Fund</t>
  </si>
  <si>
    <t>*Stanbic IBTC Dollar Fund</t>
  </si>
  <si>
    <t>*Vantage Dollar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</si>
</sst>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000_-;\-* #,##0.00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8"/>
      <color theme="3"/>
      <name val="Trebuchet MS"/>
      <family val="2"/>
    </font>
    <font>
      <b/>
      <sz val="26"/>
      <color rgb="FFFF0000"/>
      <name val="Trebuchet MS"/>
      <family val="2"/>
    </font>
    <font>
      <sz val="8"/>
      <color theme="3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Trebuchet MS"/>
      <family val="2"/>
    </font>
    <font>
      <b/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28">
    <xf numFmtId="0" fontId="0" fillId="0" borderId="0" xfId="0"/>
    <xf numFmtId="43" fontId="4" fillId="0" borderId="1" xfId="1" applyFont="1" applyBorder="1"/>
    <xf numFmtId="43" fontId="4" fillId="4" borderId="1" xfId="1" applyFont="1" applyFill="1" applyBorder="1"/>
    <xf numFmtId="43" fontId="2" fillId="0" borderId="1" xfId="1" applyFont="1" applyBorder="1"/>
    <xf numFmtId="43" fontId="4" fillId="0" borderId="1" xfId="1" applyFont="1" applyBorder="1" applyAlignment="1">
      <alignment wrapText="1"/>
    </xf>
    <xf numFmtId="10" fontId="4" fillId="5" borderId="1" xfId="2" applyNumberFormat="1" applyFont="1" applyFill="1" applyBorder="1"/>
    <xf numFmtId="10" fontId="3" fillId="5" borderId="1" xfId="2" applyNumberFormat="1" applyFont="1" applyFill="1" applyBorder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10" fontId="4" fillId="3" borderId="1" xfId="2" applyNumberFormat="1" applyFont="1" applyFill="1" applyBorder="1" applyAlignment="1">
      <alignment horizontal="right" vertical="center"/>
    </xf>
    <xf numFmtId="0" fontId="10" fillId="0" borderId="0" xfId="0" applyFont="1"/>
    <xf numFmtId="43" fontId="4" fillId="0" borderId="1" xfId="1" applyFont="1" applyFill="1" applyBorder="1"/>
    <xf numFmtId="43" fontId="3" fillId="4" borderId="4" xfId="1" applyFont="1" applyFill="1" applyBorder="1"/>
    <xf numFmtId="0" fontId="0" fillId="2" borderId="0" xfId="0" applyFill="1" applyBorder="1"/>
    <xf numFmtId="43" fontId="4" fillId="2" borderId="0" xfId="1" applyFont="1" applyFill="1" applyBorder="1"/>
    <xf numFmtId="43" fontId="0" fillId="2" borderId="0" xfId="0" applyNumberForma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5" borderId="1" xfId="2" applyNumberFormat="1" applyFont="1" applyFill="1" applyBorder="1"/>
    <xf numFmtId="43" fontId="2" fillId="4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2" fontId="4" fillId="0" borderId="1" xfId="0" applyNumberFormat="1" applyFont="1" applyBorder="1"/>
    <xf numFmtId="165" fontId="4" fillId="0" borderId="2" xfId="1" applyNumberFormat="1" applyFont="1" applyBorder="1" applyAlignment="1">
      <alignment horizontal="center" wrapText="1"/>
    </xf>
    <xf numFmtId="43" fontId="7" fillId="0" borderId="1" xfId="1" applyFont="1" applyBorder="1" applyAlignment="1">
      <alignment wrapText="1"/>
    </xf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4" fillId="0" borderId="0" xfId="0" applyFont="1" applyBorder="1"/>
    <xf numFmtId="43" fontId="7" fillId="0" borderId="1" xfId="1" applyFont="1" applyBorder="1"/>
    <xf numFmtId="164" fontId="0" fillId="0" borderId="0" xfId="0" applyNumberFormat="1"/>
    <xf numFmtId="0" fontId="16" fillId="0" borderId="0" xfId="0" applyFont="1"/>
    <xf numFmtId="4" fontId="15" fillId="0" borderId="1" xfId="0" applyNumberFormat="1" applyFont="1" applyBorder="1"/>
    <xf numFmtId="0" fontId="0" fillId="0" borderId="0" xfId="0" applyBorder="1"/>
    <xf numFmtId="43" fontId="4" fillId="0" borderId="3" xfId="1" applyFont="1" applyBorder="1"/>
    <xf numFmtId="43" fontId="4" fillId="0" borderId="3" xfId="1" quotePrefix="1" applyFont="1" applyBorder="1" applyAlignment="1">
      <alignment horizontal="center" wrapText="1"/>
    </xf>
    <xf numFmtId="43" fontId="2" fillId="0" borderId="3" xfId="1" applyFont="1" applyBorder="1"/>
    <xf numFmtId="43" fontId="4" fillId="0" borderId="3" xfId="1" applyFont="1" applyBorder="1" applyAlignment="1">
      <alignment wrapText="1"/>
    </xf>
    <xf numFmtId="4" fontId="4" fillId="4" borderId="1" xfId="0" applyNumberFormat="1" applyFont="1" applyFill="1" applyBorder="1"/>
    <xf numFmtId="0" fontId="19" fillId="3" borderId="5" xfId="0" applyFont="1" applyFill="1" applyBorder="1" applyAlignment="1">
      <alignment horizontal="center" vertical="top" wrapText="1"/>
    </xf>
    <xf numFmtId="0" fontId="19" fillId="3" borderId="6" xfId="0" applyFont="1" applyFill="1" applyBorder="1" applyAlignment="1">
      <alignment horizontal="center" vertical="top" wrapText="1"/>
    </xf>
    <xf numFmtId="10" fontId="18" fillId="5" borderId="1" xfId="2" applyNumberFormat="1" applyFont="1" applyFill="1" applyBorder="1"/>
    <xf numFmtId="165" fontId="4" fillId="0" borderId="1" xfId="1" applyNumberFormat="1" applyFont="1" applyBorder="1"/>
    <xf numFmtId="165" fontId="4" fillId="0" borderId="1" xfId="0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43" fontId="4" fillId="6" borderId="1" xfId="1" applyFont="1" applyFill="1" applyBorder="1"/>
    <xf numFmtId="4" fontId="4" fillId="6" borderId="1" xfId="0" applyNumberFormat="1" applyFont="1" applyFill="1" applyBorder="1"/>
    <xf numFmtId="43" fontId="2" fillId="6" borderId="1" xfId="1" applyFont="1" applyFill="1" applyBorder="1"/>
    <xf numFmtId="4" fontId="15" fillId="6" borderId="1" xfId="0" applyNumberFormat="1" applyFont="1" applyFill="1" applyBorder="1"/>
    <xf numFmtId="43" fontId="7" fillId="2" borderId="1" xfId="1" applyFont="1" applyFill="1" applyBorder="1" applyAlignment="1">
      <alignment wrapText="1"/>
    </xf>
    <xf numFmtId="43" fontId="7" fillId="2" borderId="1" xfId="1" applyFont="1" applyFill="1" applyBorder="1"/>
    <xf numFmtId="165" fontId="2" fillId="0" borderId="2" xfId="1" applyNumberFormat="1" applyFont="1" applyBorder="1" applyAlignment="1">
      <alignment horizontal="center" wrapText="1"/>
    </xf>
    <xf numFmtId="43" fontId="2" fillId="0" borderId="1" xfId="1" applyFont="1" applyBorder="1" applyAlignment="1">
      <alignment wrapText="1"/>
    </xf>
    <xf numFmtId="165" fontId="4" fillId="0" borderId="2" xfId="1" applyNumberFormat="1" applyFont="1" applyBorder="1" applyAlignment="1">
      <alignment horizontal="right" wrapText="1"/>
    </xf>
    <xf numFmtId="43" fontId="4" fillId="0" borderId="1" xfId="1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7" fillId="2" borderId="1" xfId="1" applyFont="1" applyFill="1" applyBorder="1" applyAlignment="1">
      <alignment vertical="top" wrapText="1"/>
    </xf>
    <xf numFmtId="0" fontId="20" fillId="5" borderId="10" xfId="0" applyFont="1" applyFill="1" applyBorder="1" applyAlignment="1">
      <alignment vertical="top" wrapText="1"/>
    </xf>
    <xf numFmtId="0" fontId="20" fillId="5" borderId="13" xfId="0" applyFont="1" applyFill="1" applyBorder="1" applyAlignment="1">
      <alignment vertical="top" wrapText="1"/>
    </xf>
    <xf numFmtId="0" fontId="20" fillId="5" borderId="14" xfId="0" applyFont="1" applyFill="1" applyBorder="1" applyAlignment="1">
      <alignment vertical="top" wrapText="1"/>
    </xf>
    <xf numFmtId="165" fontId="3" fillId="5" borderId="2" xfId="1" applyNumberFormat="1" applyFont="1" applyFill="1" applyBorder="1" applyAlignment="1">
      <alignment horizontal="center" wrapText="1"/>
    </xf>
    <xf numFmtId="43" fontId="3" fillId="5" borderId="1" xfId="1" applyFont="1" applyFill="1" applyBorder="1" applyAlignment="1">
      <alignment wrapText="1"/>
    </xf>
    <xf numFmtId="0" fontId="13" fillId="5" borderId="1" xfId="0" applyFont="1" applyFill="1" applyBorder="1" applyAlignment="1">
      <alignment horizontal="left" vertical="top" wrapText="1"/>
    </xf>
    <xf numFmtId="43" fontId="4" fillId="5" borderId="1" xfId="1" applyFont="1" applyFill="1" applyBorder="1"/>
    <xf numFmtId="43" fontId="2" fillId="5" borderId="1" xfId="1" applyFont="1" applyFill="1" applyBorder="1"/>
    <xf numFmtId="10" fontId="4" fillId="5" borderId="1" xfId="2" applyNumberFormat="1" applyFont="1" applyFill="1" applyBorder="1" applyAlignment="1">
      <alignment horizontal="right" vertical="center"/>
    </xf>
    <xf numFmtId="43" fontId="4" fillId="5" borderId="1" xfId="1" applyFont="1" applyFill="1" applyBorder="1" applyAlignment="1">
      <alignment horizontal="right" vertical="center"/>
    </xf>
    <xf numFmtId="43" fontId="4" fillId="5" borderId="3" xfId="1" applyFont="1" applyFill="1" applyBorder="1"/>
    <xf numFmtId="165" fontId="3" fillId="5" borderId="2" xfId="1" applyNumberFormat="1" applyFont="1" applyFill="1" applyBorder="1"/>
    <xf numFmtId="43" fontId="3" fillId="5" borderId="1" xfId="1" applyFont="1" applyFill="1" applyBorder="1"/>
    <xf numFmtId="10" fontId="4" fillId="7" borderId="1" xfId="2" applyNumberFormat="1" applyFont="1" applyFill="1" applyBorder="1" applyAlignment="1">
      <alignment horizontal="right" vertical="center"/>
    </xf>
    <xf numFmtId="10" fontId="18" fillId="7" borderId="1" xfId="2" applyNumberFormat="1" applyFont="1" applyFill="1" applyBorder="1"/>
    <xf numFmtId="10" fontId="2" fillId="7" borderId="1" xfId="2" applyNumberFormat="1" applyFont="1" applyFill="1" applyBorder="1" applyAlignment="1">
      <alignment horizontal="right" vertical="center"/>
    </xf>
    <xf numFmtId="10" fontId="17" fillId="7" borderId="1" xfId="2" applyNumberFormat="1" applyFont="1" applyFill="1" applyBorder="1"/>
    <xf numFmtId="43" fontId="4" fillId="7" borderId="1" xfId="1" applyFont="1" applyFill="1" applyBorder="1" applyAlignment="1">
      <alignment horizontal="right" vertical="center"/>
    </xf>
    <xf numFmtId="165" fontId="3" fillId="7" borderId="2" xfId="1" applyNumberFormat="1" applyFont="1" applyFill="1" applyBorder="1" applyAlignment="1">
      <alignment horizontal="center" wrapText="1"/>
    </xf>
    <xf numFmtId="43" fontId="3" fillId="7" borderId="1" xfId="1" applyFont="1" applyFill="1" applyBorder="1" applyAlignment="1">
      <alignment vertical="top" wrapText="1"/>
    </xf>
    <xf numFmtId="43" fontId="5" fillId="7" borderId="1" xfId="1" applyFont="1" applyFill="1" applyBorder="1" applyAlignment="1">
      <alignment horizontal="right"/>
    </xf>
    <xf numFmtId="43" fontId="4" fillId="7" borderId="1" xfId="1" applyFont="1" applyFill="1" applyBorder="1"/>
    <xf numFmtId="43" fontId="3" fillId="7" borderId="1" xfId="1" applyFont="1" applyFill="1" applyBorder="1"/>
    <xf numFmtId="43" fontId="4" fillId="7" borderId="3" xfId="1" applyFont="1" applyFill="1" applyBorder="1"/>
    <xf numFmtId="43" fontId="3" fillId="7" borderId="1" xfId="1" applyFont="1" applyFill="1" applyBorder="1" applyAlignment="1">
      <alignment wrapText="1"/>
    </xf>
    <xf numFmtId="165" fontId="4" fillId="7" borderId="1" xfId="1" applyNumberFormat="1" applyFont="1" applyFill="1" applyBorder="1"/>
    <xf numFmtId="165" fontId="3" fillId="7" borderId="2" xfId="1" applyNumberFormat="1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 wrapText="1"/>
    </xf>
    <xf numFmtId="43" fontId="3" fillId="4" borderId="4" xfId="1" applyFont="1" applyFill="1" applyBorder="1" applyAlignment="1">
      <alignment wrapText="1"/>
    </xf>
    <xf numFmtId="43" fontId="5" fillId="4" borderId="4" xfId="1" applyFont="1" applyFill="1" applyBorder="1" applyAlignment="1">
      <alignment horizontal="right"/>
    </xf>
    <xf numFmtId="10" fontId="3" fillId="4" borderId="4" xfId="2" applyNumberFormat="1" applyFont="1" applyFill="1" applyBorder="1"/>
    <xf numFmtId="10" fontId="4" fillId="4" borderId="4" xfId="2" applyNumberFormat="1" applyFont="1" applyFill="1" applyBorder="1" applyAlignment="1">
      <alignment horizontal="right" vertical="center"/>
    </xf>
    <xf numFmtId="43" fontId="3" fillId="4" borderId="12" xfId="1" applyFont="1" applyFill="1" applyBorder="1"/>
    <xf numFmtId="165" fontId="3" fillId="2" borderId="2" xfId="1" applyNumberFormat="1" applyFont="1" applyFill="1" applyBorder="1" applyAlignment="1">
      <alignment horizontal="center" wrapText="1"/>
    </xf>
    <xf numFmtId="43" fontId="3" fillId="2" borderId="1" xfId="1" applyFont="1" applyFill="1" applyBorder="1"/>
    <xf numFmtId="43" fontId="5" fillId="2" borderId="1" xfId="1" applyFont="1" applyFill="1" applyBorder="1" applyAlignment="1">
      <alignment horizontal="right"/>
    </xf>
    <xf numFmtId="43" fontId="4" fillId="2" borderId="1" xfId="1" applyFont="1" applyFill="1" applyBorder="1"/>
    <xf numFmtId="10" fontId="17" fillId="2" borderId="1" xfId="2" applyNumberFormat="1" applyFont="1" applyFill="1" applyBorder="1"/>
    <xf numFmtId="10" fontId="4" fillId="2" borderId="1" xfId="2" applyNumberFormat="1" applyFont="1" applyFill="1" applyBorder="1" applyAlignment="1">
      <alignment horizontal="right" vertical="center"/>
    </xf>
    <xf numFmtId="43" fontId="4" fillId="2" borderId="1" xfId="1" applyFont="1" applyFill="1" applyBorder="1" applyAlignment="1">
      <alignment horizontal="right" vertical="center"/>
    </xf>
    <xf numFmtId="165" fontId="4" fillId="2" borderId="1" xfId="1" applyNumberFormat="1" applyFont="1" applyFill="1" applyBorder="1"/>
    <xf numFmtId="43" fontId="4" fillId="2" borderId="3" xfId="1" applyFont="1" applyFill="1" applyBorder="1"/>
    <xf numFmtId="43" fontId="3" fillId="2" borderId="1" xfId="1" applyFont="1" applyFill="1" applyBorder="1" applyAlignment="1">
      <alignment wrapText="1"/>
    </xf>
    <xf numFmtId="10" fontId="18" fillId="2" borderId="1" xfId="2" applyNumberFormat="1" applyFont="1" applyFill="1" applyBorder="1"/>
    <xf numFmtId="0" fontId="0" fillId="2" borderId="0" xfId="0" applyFill="1"/>
    <xf numFmtId="43" fontId="3" fillId="2" borderId="1" xfId="1" applyFont="1" applyFill="1" applyBorder="1" applyAlignment="1">
      <alignment vertical="top" wrapText="1"/>
    </xf>
    <xf numFmtId="43" fontId="2" fillId="2" borderId="1" xfId="1" applyFont="1" applyFill="1" applyBorder="1"/>
    <xf numFmtId="4" fontId="15" fillId="0" borderId="0" xfId="0" applyNumberFormat="1" applyFont="1" applyBorder="1"/>
    <xf numFmtId="4" fontId="15" fillId="6" borderId="0" xfId="0" applyNumberFormat="1" applyFont="1" applyFill="1" applyBorder="1"/>
    <xf numFmtId="166" fontId="4" fillId="0" borderId="1" xfId="1" applyNumberFormat="1" applyFont="1" applyBorder="1"/>
    <xf numFmtId="4" fontId="15" fillId="0" borderId="11" xfId="0" applyNumberFormat="1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" xfId="0" applyBorder="1"/>
    <xf numFmtId="0" fontId="20" fillId="5" borderId="1" xfId="0" applyFont="1" applyFill="1" applyBorder="1" applyAlignment="1">
      <alignment vertical="top" wrapText="1"/>
    </xf>
    <xf numFmtId="0" fontId="20" fillId="7" borderId="1" xfId="0" applyFont="1" applyFill="1" applyBorder="1" applyAlignment="1">
      <alignment vertical="top" wrapText="1"/>
    </xf>
    <xf numFmtId="0" fontId="13" fillId="5" borderId="1" xfId="0" applyFont="1" applyFill="1" applyBorder="1" applyAlignment="1">
      <alignment vertical="top" wrapText="1"/>
    </xf>
    <xf numFmtId="0" fontId="13" fillId="7" borderId="1" xfId="0" applyFont="1" applyFill="1" applyBorder="1" applyAlignment="1">
      <alignment vertical="top" wrapText="1"/>
    </xf>
    <xf numFmtId="4" fontId="0" fillId="0" borderId="1" xfId="0" applyNumberFormat="1" applyBorder="1"/>
    <xf numFmtId="165" fontId="15" fillId="0" borderId="1" xfId="0" applyNumberFormat="1" applyFont="1" applyBorder="1"/>
    <xf numFmtId="164" fontId="4" fillId="0" borderId="1" xfId="0" applyNumberFormat="1" applyFont="1" applyBorder="1"/>
    <xf numFmtId="0" fontId="15" fillId="0" borderId="1" xfId="0" applyFont="1" applyBorder="1"/>
    <xf numFmtId="0" fontId="6" fillId="0" borderId="15" xfId="0" applyFont="1" applyBorder="1" applyAlignment="1">
      <alignment horizontal="center"/>
    </xf>
    <xf numFmtId="0" fontId="19" fillId="3" borderId="16" xfId="0" applyFont="1" applyFill="1" applyBorder="1" applyAlignment="1">
      <alignment horizontal="center" vertical="top" wrapText="1"/>
    </xf>
    <xf numFmtId="0" fontId="10" fillId="5" borderId="2" xfId="0" applyFont="1" applyFill="1" applyBorder="1"/>
    <xf numFmtId="0" fontId="20" fillId="5" borderId="3" xfId="0" applyFont="1" applyFill="1" applyBorder="1" applyAlignment="1">
      <alignment vertical="top" wrapText="1"/>
    </xf>
    <xf numFmtId="0" fontId="13" fillId="5" borderId="3" xfId="0" applyFont="1" applyFill="1" applyBorder="1" applyAlignment="1">
      <alignment vertical="top" wrapText="1"/>
    </xf>
    <xf numFmtId="3" fontId="15" fillId="0" borderId="3" xfId="0" applyNumberFormat="1" applyFont="1" applyBorder="1"/>
    <xf numFmtId="43" fontId="4" fillId="4" borderId="4" xfId="1" applyFont="1" applyFill="1" applyBorder="1" applyAlignment="1">
      <alignment horizontal="right" vertical="center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3"/>
  <sheetViews>
    <sheetView tabSelected="1" topLeftCell="A7" zoomScale="120" zoomScaleNormal="120" workbookViewId="0">
      <selection activeCell="B24" sqref="B24"/>
    </sheetView>
  </sheetViews>
  <sheetFormatPr defaultColWidth="8.85546875" defaultRowHeight="15" x14ac:dyDescent="0.25"/>
  <cols>
    <col min="1" max="1" width="6.5703125" customWidth="1"/>
    <col min="2" max="2" width="40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4" width="18.140625" customWidth="1"/>
    <col min="15" max="15" width="20.140625" customWidth="1"/>
    <col min="16" max="16" width="8.7109375" customWidth="1"/>
    <col min="17" max="17" width="9.7109375" customWidth="1"/>
    <col min="18" max="18" width="10.28515625" customWidth="1"/>
    <col min="19" max="19" width="11.42578125" customWidth="1"/>
    <col min="20" max="20" width="10" customWidth="1"/>
    <col min="21" max="21" width="12.42578125" customWidth="1"/>
    <col min="22" max="22" width="12.140625" customWidth="1"/>
    <col min="23" max="23" width="12" customWidth="1"/>
    <col min="24" max="24" width="18.5703125" customWidth="1"/>
    <col min="25" max="25" width="18.140625" customWidth="1"/>
    <col min="26" max="26" width="18.5703125" customWidth="1"/>
  </cols>
  <sheetData>
    <row r="1" spans="1:26" ht="34.5" thickBot="1" x14ac:dyDescent="0.55000000000000004">
      <c r="A1" s="110" t="s">
        <v>143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21"/>
    </row>
    <row r="2" spans="1:26" ht="45" customHeight="1" x14ac:dyDescent="0.25">
      <c r="A2" s="40" t="s">
        <v>57</v>
      </c>
      <c r="B2" s="41" t="s">
        <v>131</v>
      </c>
      <c r="C2" s="41" t="s">
        <v>132</v>
      </c>
      <c r="D2" s="41" t="s">
        <v>60</v>
      </c>
      <c r="E2" s="41" t="s">
        <v>87</v>
      </c>
      <c r="F2" s="41" t="s">
        <v>64</v>
      </c>
      <c r="G2" s="41" t="s">
        <v>61</v>
      </c>
      <c r="H2" s="41" t="s">
        <v>62</v>
      </c>
      <c r="I2" s="41" t="s">
        <v>63</v>
      </c>
      <c r="J2" s="41" t="s">
        <v>59</v>
      </c>
      <c r="K2" s="41" t="s">
        <v>71</v>
      </c>
      <c r="L2" s="41" t="s">
        <v>141</v>
      </c>
      <c r="M2" s="41" t="s">
        <v>140</v>
      </c>
      <c r="N2" s="41" t="s">
        <v>58</v>
      </c>
      <c r="O2" s="41" t="s">
        <v>136</v>
      </c>
      <c r="P2" s="41" t="s">
        <v>73</v>
      </c>
      <c r="Q2" s="41" t="s">
        <v>72</v>
      </c>
      <c r="R2" s="41" t="s">
        <v>129</v>
      </c>
      <c r="S2" s="41" t="s">
        <v>130</v>
      </c>
      <c r="T2" s="41" t="s">
        <v>137</v>
      </c>
      <c r="U2" s="41" t="s">
        <v>138</v>
      </c>
      <c r="V2" s="41" t="s">
        <v>139</v>
      </c>
      <c r="W2" s="41" t="s">
        <v>134</v>
      </c>
      <c r="X2" s="122" t="s">
        <v>133</v>
      </c>
      <c r="Y2" s="34"/>
    </row>
    <row r="3" spans="1:26" ht="14.25" customHeight="1" x14ac:dyDescent="0.25">
      <c r="A3" s="60"/>
      <c r="B3" s="59"/>
      <c r="C3" s="60" t="s">
        <v>0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1"/>
    </row>
    <row r="4" spans="1:26" ht="15.75" x14ac:dyDescent="0.3">
      <c r="A4" s="24">
        <v>1</v>
      </c>
      <c r="B4" s="4" t="s">
        <v>1</v>
      </c>
      <c r="C4" s="25" t="s">
        <v>125</v>
      </c>
      <c r="D4" s="1">
        <v>3981210164.5999999</v>
      </c>
      <c r="E4" s="1"/>
      <c r="F4" s="1">
        <v>1337834267.6099999</v>
      </c>
      <c r="G4" s="1">
        <v>365992383.58999997</v>
      </c>
      <c r="H4" s="1"/>
      <c r="I4" s="1"/>
      <c r="J4" s="106">
        <v>5685036815.8000002</v>
      </c>
      <c r="K4" s="106">
        <v>23265398.609999999</v>
      </c>
      <c r="L4" s="107">
        <v>216210193.88999999</v>
      </c>
      <c r="M4" s="106">
        <v>5900188157.3400002</v>
      </c>
      <c r="N4" s="106">
        <v>55342635.57</v>
      </c>
      <c r="O4" s="2">
        <v>5844845521.7700005</v>
      </c>
      <c r="P4" s="5">
        <f t="shared" ref="P4:P14" si="0">(O4/$O$15)</f>
        <v>0.47490632580006253</v>
      </c>
      <c r="Q4" s="72">
        <f t="shared" ref="Q4:Q14" si="1">(K4/O4)</f>
        <v>3.9804984619943411E-3</v>
      </c>
      <c r="R4" s="10">
        <f t="shared" ref="R4:R14" si="2">L4/O4</f>
        <v>3.6991601075630279E-2</v>
      </c>
      <c r="S4" s="76">
        <f t="shared" ref="S4:S14" si="3">O4/X4</f>
        <v>8676.4180729800009</v>
      </c>
      <c r="T4" s="76">
        <f t="shared" ref="T4:T14" si="4">L4/X4</f>
        <v>320.95459612106504</v>
      </c>
      <c r="U4" s="1">
        <v>8615.84</v>
      </c>
      <c r="V4" s="1">
        <v>8719.27</v>
      </c>
      <c r="W4" s="43">
        <v>17404</v>
      </c>
      <c r="X4" s="109">
        <v>673647.29</v>
      </c>
      <c r="Y4" s="22"/>
    </row>
    <row r="5" spans="1:26" ht="15.75" x14ac:dyDescent="0.3">
      <c r="A5" s="24">
        <v>2</v>
      </c>
      <c r="B5" s="1" t="s">
        <v>2</v>
      </c>
      <c r="C5" s="25" t="s">
        <v>3</v>
      </c>
      <c r="D5" s="1">
        <v>428154670.5</v>
      </c>
      <c r="E5" s="1"/>
      <c r="F5" s="1">
        <v>186742976.88999999</v>
      </c>
      <c r="G5" s="1"/>
      <c r="H5" s="1"/>
      <c r="I5" s="1"/>
      <c r="J5" s="1">
        <v>640413909.75</v>
      </c>
      <c r="K5" s="1">
        <v>1176147.54</v>
      </c>
      <c r="L5" s="47">
        <v>467198.92</v>
      </c>
      <c r="M5" s="1">
        <v>640413909.75</v>
      </c>
      <c r="N5" s="1">
        <v>1653653.92</v>
      </c>
      <c r="O5" s="2">
        <v>638760255.83000004</v>
      </c>
      <c r="P5" s="5">
        <f t="shared" si="0"/>
        <v>5.1900650758596803E-2</v>
      </c>
      <c r="Q5" s="72">
        <f t="shared" si="1"/>
        <v>1.8412973087558856E-3</v>
      </c>
      <c r="R5" s="10">
        <f t="shared" si="2"/>
        <v>7.3141513695607974E-4</v>
      </c>
      <c r="S5" s="76">
        <f t="shared" si="3"/>
        <v>1.2264799453078796</v>
      </c>
      <c r="T5" s="76">
        <f t="shared" si="4"/>
        <v>8.9706599717124787E-4</v>
      </c>
      <c r="U5" s="1">
        <v>1.21</v>
      </c>
      <c r="V5" s="112">
        <v>1.23</v>
      </c>
      <c r="W5" s="43">
        <v>3917</v>
      </c>
      <c r="X5" s="35">
        <v>520807746</v>
      </c>
      <c r="Y5" s="22"/>
    </row>
    <row r="6" spans="1:26" ht="15.75" x14ac:dyDescent="0.3">
      <c r="A6" s="24">
        <v>3</v>
      </c>
      <c r="B6" s="3" t="s">
        <v>4</v>
      </c>
      <c r="C6" s="25" t="s">
        <v>5</v>
      </c>
      <c r="D6" s="18">
        <v>27078491</v>
      </c>
      <c r="E6" s="18"/>
      <c r="F6" s="18">
        <v>227379274.5</v>
      </c>
      <c r="G6" s="1"/>
      <c r="H6" s="1"/>
      <c r="I6" s="1"/>
      <c r="J6" s="1">
        <v>254457765.5</v>
      </c>
      <c r="K6" s="18">
        <v>581848.46</v>
      </c>
      <c r="L6" s="48">
        <v>4492039.75</v>
      </c>
      <c r="M6" s="18">
        <v>264319462.12</v>
      </c>
      <c r="N6" s="18">
        <v>18716513.07</v>
      </c>
      <c r="O6" s="2">
        <v>249612218.56</v>
      </c>
      <c r="P6" s="5">
        <f t="shared" si="0"/>
        <v>2.0281532018186419E-2</v>
      </c>
      <c r="Q6" s="72">
        <f t="shared" si="1"/>
        <v>2.3310095289271241E-3</v>
      </c>
      <c r="R6" s="10">
        <f t="shared" si="2"/>
        <v>1.7996073172676985E-2</v>
      </c>
      <c r="S6" s="76">
        <f t="shared" si="3"/>
        <v>127.14604145389679</v>
      </c>
      <c r="T6" s="76">
        <f t="shared" si="4"/>
        <v>2.2881294656205475</v>
      </c>
      <c r="U6" s="23">
        <v>127.15</v>
      </c>
      <c r="V6" s="21">
        <v>127.7</v>
      </c>
      <c r="W6" s="44">
        <v>786</v>
      </c>
      <c r="X6" s="35">
        <v>1963193</v>
      </c>
      <c r="Y6" s="22"/>
    </row>
    <row r="7" spans="1:26" ht="15.75" x14ac:dyDescent="0.3">
      <c r="A7" s="24">
        <v>4</v>
      </c>
      <c r="B7" s="4" t="s">
        <v>6</v>
      </c>
      <c r="C7" s="25" t="s">
        <v>7</v>
      </c>
      <c r="D7" s="1">
        <v>80599961.900000006</v>
      </c>
      <c r="E7" s="1"/>
      <c r="F7" s="1">
        <v>124401396.53</v>
      </c>
      <c r="G7" s="1">
        <v>25510280.41</v>
      </c>
      <c r="H7" s="1"/>
      <c r="I7" s="1"/>
      <c r="J7" s="1">
        <v>231201297.58000001</v>
      </c>
      <c r="K7" s="1">
        <v>531363.47</v>
      </c>
      <c r="L7" s="47">
        <v>2839056.75</v>
      </c>
      <c r="M7" s="1">
        <v>231201297.58000001</v>
      </c>
      <c r="N7" s="1">
        <v>2005278.33</v>
      </c>
      <c r="O7" s="2">
        <v>229196019.25999999</v>
      </c>
      <c r="P7" s="5">
        <f t="shared" si="0"/>
        <v>1.8622671718072168E-2</v>
      </c>
      <c r="Q7" s="72">
        <f t="shared" si="1"/>
        <v>2.3183800125133117E-3</v>
      </c>
      <c r="R7" s="10">
        <f t="shared" si="2"/>
        <v>1.2387024692516032E-2</v>
      </c>
      <c r="S7" s="76">
        <f t="shared" si="3"/>
        <v>12.119737645426158</v>
      </c>
      <c r="T7" s="76">
        <f t="shared" si="4"/>
        <v>0.15012748948070992</v>
      </c>
      <c r="U7" s="1">
        <v>12.06</v>
      </c>
      <c r="V7" s="1">
        <v>12.16</v>
      </c>
      <c r="W7" s="43">
        <v>8864</v>
      </c>
      <c r="X7" s="35">
        <v>18910972</v>
      </c>
      <c r="Y7" s="22"/>
    </row>
    <row r="8" spans="1:26" ht="15.75" x14ac:dyDescent="0.3">
      <c r="A8" s="24">
        <v>5</v>
      </c>
      <c r="B8" s="4" t="s">
        <v>8</v>
      </c>
      <c r="C8" s="25" t="s">
        <v>119</v>
      </c>
      <c r="D8" s="1">
        <v>702340375</v>
      </c>
      <c r="E8" s="1"/>
      <c r="F8" s="1">
        <v>1580955</v>
      </c>
      <c r="G8" s="1"/>
      <c r="H8" s="1"/>
      <c r="I8" s="1"/>
      <c r="J8" s="1">
        <v>703921330</v>
      </c>
      <c r="K8" s="1">
        <v>1639659</v>
      </c>
      <c r="L8" s="47">
        <v>6813007</v>
      </c>
      <c r="M8" s="1">
        <v>1127321746</v>
      </c>
      <c r="N8" s="1">
        <v>49802365.509999998</v>
      </c>
      <c r="O8" s="2">
        <v>1077519380</v>
      </c>
      <c r="P8" s="5">
        <f t="shared" si="0"/>
        <v>8.7550777489016754E-2</v>
      </c>
      <c r="Q8" s="72">
        <f t="shared" si="1"/>
        <v>1.52169792064436E-3</v>
      </c>
      <c r="R8" s="10">
        <f t="shared" si="2"/>
        <v>6.3228626106010266E-3</v>
      </c>
      <c r="S8" s="76">
        <f t="shared" si="3"/>
        <v>0.72516860329469968</v>
      </c>
      <c r="T8" s="76">
        <f t="shared" si="4"/>
        <v>4.5851414481538257E-3</v>
      </c>
      <c r="U8" s="108">
        <v>0.68810000000000004</v>
      </c>
      <c r="V8" s="108">
        <v>0.70189999999999997</v>
      </c>
      <c r="W8" s="43">
        <v>4516</v>
      </c>
      <c r="X8" s="35">
        <v>1485888075</v>
      </c>
      <c r="Y8" s="22"/>
    </row>
    <row r="9" spans="1:26" ht="15.75" x14ac:dyDescent="0.3">
      <c r="A9" s="24">
        <v>6</v>
      </c>
      <c r="B9" s="21" t="s">
        <v>67</v>
      </c>
      <c r="C9" s="25" t="s">
        <v>9</v>
      </c>
      <c r="D9" s="1">
        <v>2379237131.8000002</v>
      </c>
      <c r="E9" s="1"/>
      <c r="F9" s="1">
        <v>218944623.11000001</v>
      </c>
      <c r="G9" s="1">
        <v>94937064.790000007</v>
      </c>
      <c r="H9" s="1"/>
      <c r="I9" s="1"/>
      <c r="J9" s="1">
        <v>2693118819.71</v>
      </c>
      <c r="K9" s="1">
        <v>8197949.25</v>
      </c>
      <c r="L9" s="47">
        <v>109119816.55</v>
      </c>
      <c r="M9" s="1">
        <v>2834779651</v>
      </c>
      <c r="N9" s="1">
        <v>31569893</v>
      </c>
      <c r="O9" s="2">
        <v>2803209758</v>
      </c>
      <c r="P9" s="5">
        <f t="shared" si="0"/>
        <v>0.22776684886883289</v>
      </c>
      <c r="Q9" s="72">
        <f t="shared" si="1"/>
        <v>2.9244865556721567E-3</v>
      </c>
      <c r="R9" s="10">
        <f t="shared" si="2"/>
        <v>3.8926739691379171E-2</v>
      </c>
      <c r="S9" s="76">
        <f t="shared" si="3"/>
        <v>16.970898104708056</v>
      </c>
      <c r="T9" s="76">
        <f t="shared" si="4"/>
        <v>0.66062173285089054</v>
      </c>
      <c r="U9" s="1">
        <v>16.91</v>
      </c>
      <c r="V9" s="1">
        <v>17.420000000000002</v>
      </c>
      <c r="W9" s="43">
        <v>11719</v>
      </c>
      <c r="X9" s="35">
        <v>165177455</v>
      </c>
      <c r="Y9" s="22"/>
    </row>
    <row r="10" spans="1:26" ht="15.75" x14ac:dyDescent="0.3">
      <c r="A10" s="24">
        <v>7</v>
      </c>
      <c r="B10" s="4" t="s">
        <v>11</v>
      </c>
      <c r="C10" s="25" t="s">
        <v>68</v>
      </c>
      <c r="D10" s="1">
        <v>242096388.69999999</v>
      </c>
      <c r="E10" s="1"/>
      <c r="F10" s="1">
        <v>35461473.520000003</v>
      </c>
      <c r="G10" s="1"/>
      <c r="H10" s="1"/>
      <c r="I10" s="1"/>
      <c r="J10" s="3">
        <v>274683064.5</v>
      </c>
      <c r="K10" s="1">
        <v>502997.04</v>
      </c>
      <c r="L10" s="47">
        <v>7243107.1550000003</v>
      </c>
      <c r="M10" s="1">
        <v>280095290.39999998</v>
      </c>
      <c r="N10" s="1">
        <v>5412225.9000000004</v>
      </c>
      <c r="O10" s="2">
        <v>274683064.5</v>
      </c>
      <c r="P10" s="5">
        <f t="shared" si="0"/>
        <v>2.2318592413661031E-2</v>
      </c>
      <c r="Q10" s="72">
        <f t="shared" si="1"/>
        <v>1.8311905792794151E-3</v>
      </c>
      <c r="R10" s="10">
        <f t="shared" si="2"/>
        <v>2.6368961509092237E-2</v>
      </c>
      <c r="S10" s="76">
        <f t="shared" si="3"/>
        <v>151.85273108523626</v>
      </c>
      <c r="T10" s="76">
        <f t="shared" si="4"/>
        <v>4.0041988210371295</v>
      </c>
      <c r="U10" s="1">
        <v>150.55000000000001</v>
      </c>
      <c r="V10" s="1">
        <v>152.76</v>
      </c>
      <c r="W10" s="43">
        <v>1400</v>
      </c>
      <c r="X10" s="35">
        <v>1808878</v>
      </c>
      <c r="Y10" s="28"/>
    </row>
    <row r="11" spans="1:26" ht="15.75" x14ac:dyDescent="0.3">
      <c r="A11" s="24">
        <v>8</v>
      </c>
      <c r="B11" s="4" t="s">
        <v>12</v>
      </c>
      <c r="C11" s="25" t="s">
        <v>13</v>
      </c>
      <c r="D11" s="1">
        <v>237524262.5</v>
      </c>
      <c r="E11" s="1"/>
      <c r="F11" s="18">
        <v>59558136.990000002</v>
      </c>
      <c r="G11" s="1"/>
      <c r="H11" s="1"/>
      <c r="I11" s="1"/>
      <c r="J11" s="1">
        <v>297082399.49000001</v>
      </c>
      <c r="K11" s="1">
        <v>1129809.3</v>
      </c>
      <c r="L11" s="47">
        <v>14347278.289999999</v>
      </c>
      <c r="M11" s="1">
        <v>316051343.24000001</v>
      </c>
      <c r="N11" s="1">
        <v>13312888.67</v>
      </c>
      <c r="O11" s="2">
        <v>302738454.56999999</v>
      </c>
      <c r="P11" s="5">
        <f t="shared" si="0"/>
        <v>2.4598153467482765E-2</v>
      </c>
      <c r="Q11" s="72">
        <f t="shared" si="1"/>
        <v>3.7319649451363719E-3</v>
      </c>
      <c r="R11" s="10">
        <f t="shared" si="2"/>
        <v>4.7391661262122825E-2</v>
      </c>
      <c r="S11" s="76">
        <f t="shared" si="3"/>
        <v>11.703272597611768</v>
      </c>
      <c r="T11" s="76">
        <f t="shared" si="4"/>
        <v>0.5546375306043011</v>
      </c>
      <c r="U11" s="1">
        <v>11.614800000000001</v>
      </c>
      <c r="V11" s="1">
        <v>11.7112</v>
      </c>
      <c r="W11" s="43">
        <v>132</v>
      </c>
      <c r="X11" s="35">
        <v>25867846.1127</v>
      </c>
    </row>
    <row r="12" spans="1:26" ht="15.75" x14ac:dyDescent="0.3">
      <c r="A12" s="24">
        <v>9</v>
      </c>
      <c r="B12" s="4" t="s">
        <v>1</v>
      </c>
      <c r="C12" s="30" t="s">
        <v>78</v>
      </c>
      <c r="D12" s="33">
        <v>367483839.33999997</v>
      </c>
      <c r="E12" s="1"/>
      <c r="F12" s="33">
        <v>39295597.030000001</v>
      </c>
      <c r="G12" s="1">
        <v>10703923.289999999</v>
      </c>
      <c r="H12" s="1"/>
      <c r="I12" s="1"/>
      <c r="J12" s="33">
        <v>417957909.58999997</v>
      </c>
      <c r="K12" s="33">
        <v>466460.35</v>
      </c>
      <c r="L12" s="50">
        <v>11919982.66</v>
      </c>
      <c r="M12" s="33">
        <v>418029381.98000002</v>
      </c>
      <c r="N12" s="33">
        <v>2281870.71</v>
      </c>
      <c r="O12" s="2">
        <v>415747511.26999998</v>
      </c>
      <c r="P12" s="5">
        <f t="shared" si="0"/>
        <v>3.3780383468195493E-2</v>
      </c>
      <c r="Q12" s="72">
        <f t="shared" si="1"/>
        <v>1.1219798973061451E-3</v>
      </c>
      <c r="R12" s="10">
        <f t="shared" si="2"/>
        <v>2.8671206289576017E-2</v>
      </c>
      <c r="S12" s="76">
        <f t="shared" si="3"/>
        <v>2069.6685790867286</v>
      </c>
      <c r="T12" s="76">
        <f t="shared" si="4"/>
        <v>59.339894782049278</v>
      </c>
      <c r="U12" s="33">
        <v>2051.5700000000002</v>
      </c>
      <c r="V12" s="33">
        <v>2082.66</v>
      </c>
      <c r="W12" s="43">
        <v>27</v>
      </c>
      <c r="X12" s="35">
        <v>200876.37</v>
      </c>
    </row>
    <row r="13" spans="1:26" ht="15.75" x14ac:dyDescent="0.3">
      <c r="A13" s="24">
        <v>10</v>
      </c>
      <c r="B13" s="4" t="s">
        <v>27</v>
      </c>
      <c r="C13" s="52" t="s">
        <v>128</v>
      </c>
      <c r="D13" s="33">
        <v>228986448.90000001</v>
      </c>
      <c r="E13" s="1"/>
      <c r="F13" s="33">
        <v>67433457.129999995</v>
      </c>
      <c r="G13" s="1"/>
      <c r="H13" s="1"/>
      <c r="I13" s="1"/>
      <c r="J13" s="33">
        <v>296419906.02999997</v>
      </c>
      <c r="K13" s="33">
        <v>468015.6</v>
      </c>
      <c r="L13" s="50">
        <v>11138206.75</v>
      </c>
      <c r="M13" s="33">
        <v>297862679.97000003</v>
      </c>
      <c r="N13" s="33">
        <v>2787115.64</v>
      </c>
      <c r="O13" s="2">
        <v>295075564.32999998</v>
      </c>
      <c r="P13" s="5">
        <f t="shared" si="0"/>
        <v>2.3975527080637639E-2</v>
      </c>
      <c r="Q13" s="72">
        <f t="shared" si="1"/>
        <v>1.5860872826344618E-3</v>
      </c>
      <c r="R13" s="10">
        <f t="shared" si="2"/>
        <v>3.7746964155742503E-2</v>
      </c>
      <c r="S13" s="76">
        <f t="shared" si="3"/>
        <v>0.957135829575675</v>
      </c>
      <c r="T13" s="76">
        <f t="shared" si="4"/>
        <v>3.6128971851169867E-2</v>
      </c>
      <c r="U13" s="33">
        <v>0.96</v>
      </c>
      <c r="V13" s="33">
        <v>0.96</v>
      </c>
      <c r="W13" s="43">
        <v>106</v>
      </c>
      <c r="X13" s="35">
        <v>308290166.56999999</v>
      </c>
    </row>
    <row r="14" spans="1:26" ht="15.75" x14ac:dyDescent="0.3">
      <c r="A14" s="24">
        <v>11</v>
      </c>
      <c r="B14" s="56" t="s">
        <v>83</v>
      </c>
      <c r="C14" s="57" t="s">
        <v>84</v>
      </c>
      <c r="D14" s="1">
        <v>109929752.05</v>
      </c>
      <c r="E14" s="1"/>
      <c r="F14" s="1">
        <v>57568390.990000002</v>
      </c>
      <c r="G14" s="1"/>
      <c r="H14" s="1"/>
      <c r="I14" s="1"/>
      <c r="J14" s="1">
        <v>167498143.03999999</v>
      </c>
      <c r="K14" s="1">
        <v>326960.19</v>
      </c>
      <c r="L14" s="47">
        <v>267107.32</v>
      </c>
      <c r="M14" s="1">
        <v>177783639.43000001</v>
      </c>
      <c r="N14" s="1">
        <v>1806325.74</v>
      </c>
      <c r="O14" s="2">
        <v>175977313.69</v>
      </c>
      <c r="P14" s="5">
        <f t="shared" si="0"/>
        <v>1.4298536917255347E-2</v>
      </c>
      <c r="Q14" s="72">
        <f t="shared" si="1"/>
        <v>1.8579678433776415E-3</v>
      </c>
      <c r="R14" s="10">
        <f t="shared" si="2"/>
        <v>1.51785087747466E-3</v>
      </c>
      <c r="S14" s="76">
        <f t="shared" si="3"/>
        <v>103.59405430868453</v>
      </c>
      <c r="T14" s="76">
        <f t="shared" si="4"/>
        <v>0.15724032623359441</v>
      </c>
      <c r="U14" s="1">
        <v>103.24</v>
      </c>
      <c r="V14" s="1">
        <v>103.97</v>
      </c>
      <c r="W14" s="43">
        <v>379</v>
      </c>
      <c r="X14" s="35">
        <v>1698720.21</v>
      </c>
    </row>
    <row r="15" spans="1:26" ht="15.75" x14ac:dyDescent="0.3">
      <c r="A15" s="77"/>
      <c r="B15" s="78"/>
      <c r="C15" s="79" t="s">
        <v>65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1">
        <f>SUM(O4:O14)</f>
        <v>12307365061.780003</v>
      </c>
      <c r="P15" s="42">
        <f>(O15/$O$107)</f>
        <v>1.8417759849804524E-2</v>
      </c>
      <c r="Q15" s="72"/>
      <c r="R15" s="72"/>
      <c r="S15" s="76"/>
      <c r="T15" s="76"/>
      <c r="U15" s="80"/>
      <c r="V15" s="80"/>
      <c r="W15" s="80"/>
      <c r="X15" s="82"/>
      <c r="Y15" s="14"/>
      <c r="Z15" s="14"/>
    </row>
    <row r="16" spans="1:26" s="103" customFormat="1" ht="6" customHeight="1" x14ac:dyDescent="0.3">
      <c r="A16" s="92"/>
      <c r="B16" s="104"/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3"/>
      <c r="P16" s="102"/>
      <c r="Q16" s="97"/>
      <c r="R16" s="97"/>
      <c r="S16" s="98"/>
      <c r="T16" s="98"/>
      <c r="U16" s="95"/>
      <c r="V16" s="95"/>
      <c r="W16" s="95"/>
      <c r="X16" s="100"/>
      <c r="Y16" s="14"/>
      <c r="Z16" s="14"/>
    </row>
    <row r="17" spans="1:26" ht="15.75" customHeight="1" x14ac:dyDescent="0.25">
      <c r="A17" s="123"/>
      <c r="B17" s="113"/>
      <c r="C17" s="113" t="s">
        <v>14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4"/>
      <c r="R17" s="113"/>
      <c r="S17" s="114"/>
      <c r="T17" s="114"/>
      <c r="U17" s="113"/>
      <c r="V17" s="113"/>
      <c r="W17" s="113"/>
      <c r="X17" s="124"/>
      <c r="Y17" s="14"/>
      <c r="Z17" s="14"/>
    </row>
    <row r="18" spans="1:26" ht="15.75" x14ac:dyDescent="0.3">
      <c r="A18" s="24">
        <v>12</v>
      </c>
      <c r="B18" s="4" t="s">
        <v>1</v>
      </c>
      <c r="C18" s="25" t="s">
        <v>15</v>
      </c>
      <c r="D18" s="1"/>
      <c r="E18" s="1"/>
      <c r="F18" s="1">
        <v>234728105440.45001</v>
      </c>
      <c r="G18" s="1"/>
      <c r="H18" s="1"/>
      <c r="I18" s="1"/>
      <c r="J18" s="1">
        <v>234728105440.45001</v>
      </c>
      <c r="K18" s="1">
        <v>306586034.19</v>
      </c>
      <c r="L18" s="47">
        <v>2299912586.04</v>
      </c>
      <c r="M18" s="1">
        <v>241064482235.26999</v>
      </c>
      <c r="N18" s="1">
        <v>854222481.41999996</v>
      </c>
      <c r="O18" s="2">
        <v>240210259753.85001</v>
      </c>
      <c r="P18" s="5">
        <f t="shared" ref="P18:P37" si="5">(O18/$O$38)</f>
        <v>0.47596142757846732</v>
      </c>
      <c r="Q18" s="72">
        <f t="shared" ref="Q18:Q37" si="6">(K18/O18)</f>
        <v>1.2763236445610903E-3</v>
      </c>
      <c r="R18" s="10">
        <f t="shared" ref="R18:R32" si="7">L18/O18</f>
        <v>9.5745809874931368E-3</v>
      </c>
      <c r="S18" s="76">
        <f t="shared" ref="S18:S32" si="8">O18/X18</f>
        <v>106.3992020109167</v>
      </c>
      <c r="T18" s="76">
        <f t="shared" ref="T18:T32" si="9">L18/X18</f>
        <v>1.0187277766581644</v>
      </c>
      <c r="U18" s="1">
        <v>100</v>
      </c>
      <c r="V18" s="1">
        <v>100</v>
      </c>
      <c r="W18" s="43">
        <v>53350</v>
      </c>
      <c r="X18" s="35">
        <v>2257632155.2600002</v>
      </c>
      <c r="Y18" s="15"/>
      <c r="Z18" s="14"/>
    </row>
    <row r="19" spans="1:26" ht="15.75" x14ac:dyDescent="0.3">
      <c r="A19" s="24">
        <v>13</v>
      </c>
      <c r="B19" s="4" t="s">
        <v>41</v>
      </c>
      <c r="C19" s="25" t="s">
        <v>16</v>
      </c>
      <c r="D19" s="1"/>
      <c r="E19" s="1"/>
      <c r="F19" s="1">
        <v>146227622237.85999</v>
      </c>
      <c r="G19" s="1"/>
      <c r="H19" s="1"/>
      <c r="I19" s="1"/>
      <c r="J19" s="1">
        <v>143195505717.41</v>
      </c>
      <c r="K19" s="1">
        <v>67790143.75</v>
      </c>
      <c r="L19" s="47">
        <v>1655439031.05</v>
      </c>
      <c r="M19" s="1">
        <v>146092802574.47</v>
      </c>
      <c r="N19" s="1">
        <v>2897296857.0599999</v>
      </c>
      <c r="O19" s="2">
        <v>143195505717.41</v>
      </c>
      <c r="P19" s="5">
        <f t="shared" si="5"/>
        <v>0.28373283220258733</v>
      </c>
      <c r="Q19" s="72">
        <f t="shared" si="6"/>
        <v>4.7340971638998818E-4</v>
      </c>
      <c r="R19" s="10">
        <f t="shared" si="7"/>
        <v>1.1560691257426302E-2</v>
      </c>
      <c r="S19" s="76">
        <f t="shared" si="8"/>
        <v>100.04462718503616</v>
      </c>
      <c r="T19" s="76">
        <f t="shared" si="9"/>
        <v>1.1565850468505214</v>
      </c>
      <c r="U19" s="1">
        <v>100</v>
      </c>
      <c r="V19" s="1">
        <v>100</v>
      </c>
      <c r="W19" s="43">
        <v>13964</v>
      </c>
      <c r="X19" s="35">
        <v>1431316301</v>
      </c>
      <c r="Y19" s="15"/>
      <c r="Z19" s="14"/>
    </row>
    <row r="20" spans="1:26" ht="15.75" x14ac:dyDescent="0.3">
      <c r="A20" s="24">
        <v>14</v>
      </c>
      <c r="B20" s="4" t="s">
        <v>8</v>
      </c>
      <c r="C20" s="25" t="s">
        <v>120</v>
      </c>
      <c r="D20" s="1"/>
      <c r="E20" s="1"/>
      <c r="F20" s="1">
        <v>740742738</v>
      </c>
      <c r="G20" s="1"/>
      <c r="H20" s="1"/>
      <c r="I20" s="1"/>
      <c r="J20" s="1">
        <v>740742738</v>
      </c>
      <c r="K20" s="1">
        <v>5536676.1399999997</v>
      </c>
      <c r="L20" s="47">
        <v>53673440</v>
      </c>
      <c r="M20" s="1">
        <v>2892665953.8899999</v>
      </c>
      <c r="N20" s="1">
        <v>98011116.519999996</v>
      </c>
      <c r="O20" s="2">
        <v>2794654837</v>
      </c>
      <c r="P20" s="5">
        <f t="shared" si="5"/>
        <v>5.5374316949268849E-3</v>
      </c>
      <c r="Q20" s="72">
        <f t="shared" si="6"/>
        <v>1.9811663561083983E-3</v>
      </c>
      <c r="R20" s="10">
        <f t="shared" si="7"/>
        <v>1.9205749235786572E-2</v>
      </c>
      <c r="S20" s="76">
        <f t="shared" si="8"/>
        <v>1.0251447249270014</v>
      </c>
      <c r="T20" s="76">
        <f t="shared" si="9"/>
        <v>1.9688672517337396E-2</v>
      </c>
      <c r="U20" s="1">
        <v>1</v>
      </c>
      <c r="V20" s="1">
        <v>1</v>
      </c>
      <c r="W20" s="43">
        <v>1504</v>
      </c>
      <c r="X20" s="35">
        <v>2726107611</v>
      </c>
      <c r="Y20" s="15"/>
      <c r="Z20" s="14"/>
    </row>
    <row r="21" spans="1:26" ht="15.75" x14ac:dyDescent="0.3">
      <c r="A21" s="24">
        <v>15</v>
      </c>
      <c r="B21" s="4" t="s">
        <v>17</v>
      </c>
      <c r="C21" s="25" t="s">
        <v>103</v>
      </c>
      <c r="D21" s="1"/>
      <c r="E21" s="1"/>
      <c r="F21" s="1">
        <v>886949304.60000002</v>
      </c>
      <c r="G21" s="1"/>
      <c r="H21" s="1"/>
      <c r="I21" s="1"/>
      <c r="J21" s="1">
        <v>983182749.55999994</v>
      </c>
      <c r="K21" s="1">
        <v>1823295.58</v>
      </c>
      <c r="L21" s="47">
        <v>6108403.7300000004</v>
      </c>
      <c r="M21" s="1">
        <v>983182749.55999994</v>
      </c>
      <c r="N21" s="1">
        <v>21381244.710000001</v>
      </c>
      <c r="O21" s="2">
        <v>961801504.85000002</v>
      </c>
      <c r="P21" s="5">
        <f t="shared" si="5"/>
        <v>1.9057488125803796E-3</v>
      </c>
      <c r="Q21" s="72">
        <f t="shared" si="6"/>
        <v>1.895708803537749E-3</v>
      </c>
      <c r="R21" s="10">
        <f t="shared" si="7"/>
        <v>6.35100246693069E-3</v>
      </c>
      <c r="S21" s="76">
        <f t="shared" si="8"/>
        <v>102.94343888846058</v>
      </c>
      <c r="T21" s="76">
        <f t="shared" si="9"/>
        <v>0.65379403433494188</v>
      </c>
      <c r="U21" s="1">
        <v>100</v>
      </c>
      <c r="V21" s="1">
        <v>100</v>
      </c>
      <c r="W21" s="43">
        <v>584</v>
      </c>
      <c r="X21" s="35">
        <v>9343009.2799999993</v>
      </c>
      <c r="Y21" s="15"/>
      <c r="Z21" s="14"/>
    </row>
    <row r="22" spans="1:26" ht="15.75" x14ac:dyDescent="0.3">
      <c r="A22" s="24">
        <v>16</v>
      </c>
      <c r="B22" s="21" t="s">
        <v>67</v>
      </c>
      <c r="C22" s="25" t="s">
        <v>18</v>
      </c>
      <c r="D22" s="1"/>
      <c r="E22" s="1"/>
      <c r="F22" s="1">
        <v>18379073318.18</v>
      </c>
      <c r="G22" s="1"/>
      <c r="H22" s="1"/>
      <c r="I22" s="1"/>
      <c r="J22" s="1">
        <v>18379073318.18</v>
      </c>
      <c r="K22" s="1">
        <v>80412342.459999993</v>
      </c>
      <c r="L22" s="47">
        <v>494515958.98000002</v>
      </c>
      <c r="M22" s="1">
        <v>52269325395</v>
      </c>
      <c r="N22" s="1">
        <v>1364149172</v>
      </c>
      <c r="O22" s="2">
        <v>50905176223</v>
      </c>
      <c r="P22" s="5">
        <f t="shared" si="5"/>
        <v>0.10086538506332138</v>
      </c>
      <c r="Q22" s="72">
        <f t="shared" si="6"/>
        <v>1.579649623600911E-3</v>
      </c>
      <c r="R22" s="10">
        <f t="shared" si="7"/>
        <v>9.7144533360159074E-3</v>
      </c>
      <c r="S22" s="76">
        <f t="shared" si="8"/>
        <v>1.0002672384126909</v>
      </c>
      <c r="T22" s="76">
        <f t="shared" si="9"/>
        <v>9.7170494111055838E-3</v>
      </c>
      <c r="U22" s="1">
        <v>1</v>
      </c>
      <c r="V22" s="1">
        <v>1</v>
      </c>
      <c r="W22" s="43">
        <v>43003</v>
      </c>
      <c r="X22" s="35">
        <v>50891576039</v>
      </c>
      <c r="Y22" s="15"/>
      <c r="Z22" s="14"/>
    </row>
    <row r="23" spans="1:26" ht="15.75" x14ac:dyDescent="0.3">
      <c r="A23" s="24">
        <v>17</v>
      </c>
      <c r="B23" s="4" t="s">
        <v>12</v>
      </c>
      <c r="C23" s="25" t="s">
        <v>19</v>
      </c>
      <c r="D23" s="1"/>
      <c r="E23" s="1"/>
      <c r="F23" s="1">
        <v>564644387.12</v>
      </c>
      <c r="G23" s="1"/>
      <c r="H23" s="1"/>
      <c r="I23" s="1"/>
      <c r="J23" s="1">
        <v>708578612.55999994</v>
      </c>
      <c r="K23" s="1">
        <v>1961914</v>
      </c>
      <c r="L23" s="47">
        <v>4946869.53</v>
      </c>
      <c r="M23" s="1">
        <v>726957007.07000005</v>
      </c>
      <c r="N23" s="1">
        <v>4854075.5199999996</v>
      </c>
      <c r="O23" s="2">
        <v>722102931.54999995</v>
      </c>
      <c r="P23" s="5">
        <f t="shared" si="5"/>
        <v>1.4308012593272493E-3</v>
      </c>
      <c r="Q23" s="72">
        <f t="shared" si="6"/>
        <v>2.7169450701283477E-3</v>
      </c>
      <c r="R23" s="10">
        <f t="shared" si="7"/>
        <v>6.850643189304749E-3</v>
      </c>
      <c r="S23" s="76">
        <f t="shared" si="8"/>
        <v>10.246790395194482</v>
      </c>
      <c r="T23" s="76">
        <f t="shared" si="9"/>
        <v>7.0197104833072399E-2</v>
      </c>
      <c r="U23" s="1">
        <v>10</v>
      </c>
      <c r="V23" s="1">
        <v>10</v>
      </c>
      <c r="W23" s="43">
        <v>765</v>
      </c>
      <c r="X23" s="35">
        <v>70471133.272</v>
      </c>
      <c r="Y23" s="15"/>
      <c r="Z23" s="14"/>
    </row>
    <row r="24" spans="1:26" ht="15.75" x14ac:dyDescent="0.3">
      <c r="A24" s="24">
        <v>18</v>
      </c>
      <c r="B24" s="4" t="s">
        <v>80</v>
      </c>
      <c r="C24" s="25" t="s">
        <v>81</v>
      </c>
      <c r="D24" s="1"/>
      <c r="E24" s="1"/>
      <c r="F24" s="1">
        <v>2627600468.9099998</v>
      </c>
      <c r="G24" s="1"/>
      <c r="H24" s="1"/>
      <c r="I24" s="1"/>
      <c r="J24" s="1">
        <v>2627600468.9099998</v>
      </c>
      <c r="K24" s="1">
        <v>4808756.3</v>
      </c>
      <c r="L24" s="47">
        <v>53199280.189999998</v>
      </c>
      <c r="M24" s="1">
        <v>5388524102.7299995</v>
      </c>
      <c r="N24" s="1">
        <v>121888185.73999999</v>
      </c>
      <c r="O24" s="2">
        <v>5266635916.9899998</v>
      </c>
      <c r="P24" s="5">
        <f t="shared" si="5"/>
        <v>1.043550576130799E-2</v>
      </c>
      <c r="Q24" s="72">
        <f t="shared" si="6"/>
        <v>9.1306032461577701E-4</v>
      </c>
      <c r="R24" s="10">
        <f t="shared" si="7"/>
        <v>1.0101188126253576E-2</v>
      </c>
      <c r="S24" s="76">
        <f t="shared" si="8"/>
        <v>100.00896510264265</v>
      </c>
      <c r="T24" s="76">
        <f t="shared" si="9"/>
        <v>1.0102093708137221</v>
      </c>
      <c r="U24" s="1">
        <v>100</v>
      </c>
      <c r="V24" s="1">
        <v>100</v>
      </c>
      <c r="W24" s="43">
        <v>3130</v>
      </c>
      <c r="X24" s="35">
        <v>52661638</v>
      </c>
      <c r="Y24" s="15"/>
      <c r="Z24" s="14"/>
    </row>
    <row r="25" spans="1:26" ht="15.75" x14ac:dyDescent="0.3">
      <c r="A25" s="24">
        <v>19</v>
      </c>
      <c r="B25" s="4" t="s">
        <v>85</v>
      </c>
      <c r="C25" s="25" t="s">
        <v>135</v>
      </c>
      <c r="D25" s="1"/>
      <c r="E25" s="1"/>
      <c r="F25" s="1">
        <v>11791566758.780001</v>
      </c>
      <c r="G25" s="1"/>
      <c r="H25" s="1"/>
      <c r="I25" s="1"/>
      <c r="J25" s="1">
        <v>11791566758.780001</v>
      </c>
      <c r="K25" s="1">
        <v>25163364.030000001</v>
      </c>
      <c r="L25" s="47">
        <v>218165880.87</v>
      </c>
      <c r="M25" s="1">
        <v>23470800563.43</v>
      </c>
      <c r="N25" s="1">
        <v>67047065.469999999</v>
      </c>
      <c r="O25" s="2">
        <v>23403753497.959999</v>
      </c>
      <c r="P25" s="5">
        <f t="shared" si="5"/>
        <v>4.6373056408990677E-2</v>
      </c>
      <c r="Q25" s="72">
        <f t="shared" si="6"/>
        <v>1.075184971171115E-3</v>
      </c>
      <c r="R25" s="10">
        <f t="shared" si="7"/>
        <v>9.3218329653410748E-3</v>
      </c>
      <c r="S25" s="76">
        <f t="shared" si="8"/>
        <v>1.0191372258707136</v>
      </c>
      <c r="T25" s="76">
        <f t="shared" si="9"/>
        <v>9.5002269883278714E-3</v>
      </c>
      <c r="U25" s="1">
        <v>1</v>
      </c>
      <c r="V25" s="1">
        <v>1</v>
      </c>
      <c r="W25" s="43">
        <v>9169</v>
      </c>
      <c r="X25" s="35">
        <v>22964280868.029999</v>
      </c>
      <c r="Y25" s="15"/>
      <c r="Z25" s="14"/>
    </row>
    <row r="26" spans="1:26" ht="15.75" x14ac:dyDescent="0.3">
      <c r="A26" s="24">
        <v>20</v>
      </c>
      <c r="B26" s="1" t="s">
        <v>69</v>
      </c>
      <c r="C26" s="30" t="s">
        <v>86</v>
      </c>
      <c r="D26" s="1"/>
      <c r="E26" s="1"/>
      <c r="F26" s="1">
        <v>439869166.17000002</v>
      </c>
      <c r="G26" s="1"/>
      <c r="H26" s="1"/>
      <c r="I26" s="1"/>
      <c r="J26" s="1">
        <v>439869166.17000002</v>
      </c>
      <c r="K26" s="1">
        <v>568420.19999999995</v>
      </c>
      <c r="L26" s="47">
        <v>4224146.16</v>
      </c>
      <c r="M26" s="1">
        <v>448863988.63999999</v>
      </c>
      <c r="N26" s="1">
        <v>1468108.17</v>
      </c>
      <c r="O26" s="2">
        <v>444820118.13999999</v>
      </c>
      <c r="P26" s="5">
        <f t="shared" si="5"/>
        <v>8.8138291288011297E-4</v>
      </c>
      <c r="Q26" s="72">
        <f t="shared" si="6"/>
        <v>1.2778653141337884E-3</v>
      </c>
      <c r="R26" s="10">
        <f t="shared" si="7"/>
        <v>9.4963019605838021E-3</v>
      </c>
      <c r="S26" s="76">
        <f t="shared" si="8"/>
        <v>10.205673288727901</v>
      </c>
      <c r="T26" s="76">
        <f t="shared" si="9"/>
        <v>9.6916155260824491E-2</v>
      </c>
      <c r="U26" s="1">
        <v>10</v>
      </c>
      <c r="V26" s="1">
        <v>10</v>
      </c>
      <c r="W26" s="43">
        <v>174</v>
      </c>
      <c r="X26" s="35">
        <v>43585573</v>
      </c>
      <c r="Y26" s="15"/>
      <c r="Z26" s="14"/>
    </row>
    <row r="27" spans="1:26" ht="15.75" x14ac:dyDescent="0.3">
      <c r="A27" s="24">
        <v>21</v>
      </c>
      <c r="B27" s="1" t="s">
        <v>6</v>
      </c>
      <c r="C27" s="30" t="s">
        <v>101</v>
      </c>
      <c r="D27" s="1"/>
      <c r="E27" s="1"/>
      <c r="F27" s="1">
        <v>1153871921.97</v>
      </c>
      <c r="G27" s="1"/>
      <c r="H27" s="1"/>
      <c r="I27" s="1"/>
      <c r="J27" s="1">
        <v>1156758718.5799999</v>
      </c>
      <c r="K27" s="1">
        <v>1717866.53</v>
      </c>
      <c r="L27" s="47">
        <v>9696691.6999999993</v>
      </c>
      <c r="M27" s="1">
        <v>1156758718.5899999</v>
      </c>
      <c r="N27" s="1">
        <v>2263808.29</v>
      </c>
      <c r="O27" s="2">
        <v>1131820066.79</v>
      </c>
      <c r="P27" s="5">
        <f t="shared" si="5"/>
        <v>2.2426298331442961E-3</v>
      </c>
      <c r="Q27" s="72">
        <f t="shared" si="6"/>
        <v>1.5177911934996079E-3</v>
      </c>
      <c r="R27" s="10">
        <f t="shared" si="7"/>
        <v>8.5673438601430469E-3</v>
      </c>
      <c r="S27" s="76">
        <f t="shared" si="8"/>
        <v>104.57649090372517</v>
      </c>
      <c r="T27" s="76">
        <f t="shared" si="9"/>
        <v>0.89594275725933503</v>
      </c>
      <c r="U27" s="1">
        <v>100</v>
      </c>
      <c r="V27" s="1">
        <v>100</v>
      </c>
      <c r="W27" s="43">
        <v>204</v>
      </c>
      <c r="X27" s="35">
        <v>10822892</v>
      </c>
      <c r="Y27" s="15"/>
      <c r="Z27" s="14"/>
    </row>
    <row r="28" spans="1:26" ht="15.75" x14ac:dyDescent="0.3">
      <c r="A28" s="24">
        <v>22</v>
      </c>
      <c r="B28" s="4" t="s">
        <v>27</v>
      </c>
      <c r="C28" s="25" t="s">
        <v>89</v>
      </c>
      <c r="D28" s="1">
        <v>14468916.6</v>
      </c>
      <c r="E28" s="1"/>
      <c r="F28" s="1">
        <v>222231540.58000001</v>
      </c>
      <c r="G28" s="1"/>
      <c r="H28" s="1"/>
      <c r="I28" s="1"/>
      <c r="J28" s="1">
        <v>236700457.18000001</v>
      </c>
      <c r="K28" s="1">
        <v>362108.04</v>
      </c>
      <c r="L28" s="47">
        <v>6825455.1500000004</v>
      </c>
      <c r="M28" s="1">
        <v>275874869.69</v>
      </c>
      <c r="N28" s="1">
        <v>4760272.0599999996</v>
      </c>
      <c r="O28" s="2">
        <v>271114597.63</v>
      </c>
      <c r="P28" s="5">
        <f t="shared" si="5"/>
        <v>5.371964172453227E-4</v>
      </c>
      <c r="Q28" s="72">
        <f t="shared" si="6"/>
        <v>1.3356272335220477E-3</v>
      </c>
      <c r="R28" s="10">
        <f t="shared" si="7"/>
        <v>2.5175535399665012E-2</v>
      </c>
      <c r="S28" s="76">
        <f t="shared" si="8"/>
        <v>123.56618365980677</v>
      </c>
      <c r="T28" s="76">
        <f t="shared" si="9"/>
        <v>3.1108448309289738</v>
      </c>
      <c r="U28" s="1">
        <v>123.64</v>
      </c>
      <c r="V28" s="1">
        <v>123.89</v>
      </c>
      <c r="W28" s="43">
        <v>15</v>
      </c>
      <c r="X28" s="35">
        <v>2194084.09</v>
      </c>
      <c r="Y28" s="15"/>
      <c r="Z28" s="14"/>
    </row>
    <row r="29" spans="1:26" ht="15.75" x14ac:dyDescent="0.3">
      <c r="A29" s="24">
        <v>23</v>
      </c>
      <c r="B29" s="4" t="s">
        <v>27</v>
      </c>
      <c r="C29" s="25" t="s">
        <v>90</v>
      </c>
      <c r="D29" s="1"/>
      <c r="E29" s="1"/>
      <c r="F29" s="1">
        <v>10870254121.17</v>
      </c>
      <c r="G29" s="1"/>
      <c r="H29" s="1"/>
      <c r="I29" s="1"/>
      <c r="J29" s="1">
        <v>10870254121.17</v>
      </c>
      <c r="K29" s="1">
        <v>12913855.25</v>
      </c>
      <c r="L29" s="47">
        <v>100850270.97</v>
      </c>
      <c r="M29" s="1">
        <v>10914641674.67</v>
      </c>
      <c r="N29" s="1">
        <v>265345818.66999999</v>
      </c>
      <c r="O29" s="2">
        <v>10649295856.01</v>
      </c>
      <c r="P29" s="5">
        <f t="shared" si="5"/>
        <v>2.1100905779486537E-2</v>
      </c>
      <c r="Q29" s="72">
        <f t="shared" si="6"/>
        <v>1.2126487445376006E-3</v>
      </c>
      <c r="R29" s="10">
        <f t="shared" si="7"/>
        <v>9.4701351463612957E-3</v>
      </c>
      <c r="S29" s="76">
        <f t="shared" si="8"/>
        <v>101.72603440222527</v>
      </c>
      <c r="T29" s="76">
        <f t="shared" si="9"/>
        <v>0.96335929369247164</v>
      </c>
      <c r="U29" s="1">
        <v>100</v>
      </c>
      <c r="V29" s="1">
        <v>100</v>
      </c>
      <c r="W29" s="43">
        <v>4438</v>
      </c>
      <c r="X29" s="35">
        <v>104686041.47</v>
      </c>
      <c r="Y29" s="15"/>
      <c r="Z29" s="14"/>
    </row>
    <row r="30" spans="1:26" ht="15.75" x14ac:dyDescent="0.3">
      <c r="A30" s="55">
        <v>24</v>
      </c>
      <c r="B30" s="4" t="s">
        <v>91</v>
      </c>
      <c r="C30" s="25" t="s">
        <v>145</v>
      </c>
      <c r="D30" s="1"/>
      <c r="E30" s="1"/>
      <c r="F30" s="1">
        <v>3051393853.8699999</v>
      </c>
      <c r="G30" s="1"/>
      <c r="H30" s="1"/>
      <c r="I30" s="1"/>
      <c r="J30" s="1">
        <v>5841205630.96</v>
      </c>
      <c r="K30" s="1">
        <v>6860415.4699999997</v>
      </c>
      <c r="L30" s="47">
        <v>55703802.130000003</v>
      </c>
      <c r="M30" s="1">
        <v>5841205630.96</v>
      </c>
      <c r="N30" s="1">
        <v>153168473.91999999</v>
      </c>
      <c r="O30" s="2">
        <v>5688037157.04</v>
      </c>
      <c r="P30" s="5">
        <f t="shared" si="5"/>
        <v>1.1270485649357172E-2</v>
      </c>
      <c r="Q30" s="72">
        <f t="shared" si="6"/>
        <v>1.206112984249578E-3</v>
      </c>
      <c r="R30" s="10">
        <f t="shared" si="7"/>
        <v>9.793150183812745E-3</v>
      </c>
      <c r="S30" s="76">
        <f t="shared" si="8"/>
        <v>99.999999244730674</v>
      </c>
      <c r="T30" s="76">
        <f t="shared" si="9"/>
        <v>0.97931501098480866</v>
      </c>
      <c r="U30" s="1">
        <v>100</v>
      </c>
      <c r="V30" s="1">
        <v>100</v>
      </c>
      <c r="W30" s="43">
        <v>1438</v>
      </c>
      <c r="X30" s="35">
        <v>56880372</v>
      </c>
      <c r="Y30" s="15"/>
      <c r="Z30" s="14"/>
    </row>
    <row r="31" spans="1:26" ht="15.75" x14ac:dyDescent="0.3">
      <c r="A31" s="55">
        <v>25</v>
      </c>
      <c r="B31" s="4" t="s">
        <v>91</v>
      </c>
      <c r="C31" s="25" t="s">
        <v>100</v>
      </c>
      <c r="D31" s="1"/>
      <c r="E31" s="1"/>
      <c r="F31" s="1">
        <v>318566601.88999999</v>
      </c>
      <c r="G31" s="1"/>
      <c r="H31" s="1"/>
      <c r="I31" s="1"/>
      <c r="J31" s="1">
        <v>477723695.08999997</v>
      </c>
      <c r="K31" s="1">
        <v>501819.27</v>
      </c>
      <c r="L31" s="47">
        <v>4511278.22</v>
      </c>
      <c r="M31" s="1">
        <v>477723695.08999997</v>
      </c>
      <c r="N31" s="1">
        <v>14159295.1</v>
      </c>
      <c r="O31" s="2">
        <v>463564400</v>
      </c>
      <c r="P31" s="5">
        <f t="shared" si="5"/>
        <v>9.1852352112124693E-4</v>
      </c>
      <c r="Q31" s="72">
        <f t="shared" si="6"/>
        <v>1.0825233128342038E-3</v>
      </c>
      <c r="R31" s="10">
        <f t="shared" si="7"/>
        <v>9.7317184408466217E-3</v>
      </c>
      <c r="S31" s="76">
        <f t="shared" si="8"/>
        <v>1000009.491759427</v>
      </c>
      <c r="T31" s="76">
        <f t="shared" si="9"/>
        <v>9731.8108119768749</v>
      </c>
      <c r="U31" s="1">
        <v>1000000</v>
      </c>
      <c r="V31" s="1">
        <v>1000000</v>
      </c>
      <c r="W31" s="43">
        <v>2</v>
      </c>
      <c r="X31" s="35">
        <v>463.56</v>
      </c>
      <c r="Y31" s="15"/>
      <c r="Z31" s="14"/>
    </row>
    <row r="32" spans="1:26" ht="15.75" x14ac:dyDescent="0.3">
      <c r="A32" s="24">
        <v>26</v>
      </c>
      <c r="B32" s="4" t="s">
        <v>70</v>
      </c>
      <c r="C32" s="25" t="s">
        <v>114</v>
      </c>
      <c r="D32" s="1"/>
      <c r="E32" s="1"/>
      <c r="F32" s="1">
        <v>573965875.89999998</v>
      </c>
      <c r="G32" s="1"/>
      <c r="H32" s="1"/>
      <c r="I32" s="1"/>
      <c r="J32" s="1">
        <v>573965875.89999998</v>
      </c>
      <c r="K32" s="1">
        <v>1250332.21</v>
      </c>
      <c r="L32" s="47">
        <v>6330686.3300000001</v>
      </c>
      <c r="M32" s="1">
        <v>635045719.98000002</v>
      </c>
      <c r="N32" s="1">
        <v>5713307.9100000001</v>
      </c>
      <c r="O32" s="2">
        <v>629332412.07000005</v>
      </c>
      <c r="P32" s="5">
        <f t="shared" si="5"/>
        <v>1.2469823461211949E-3</v>
      </c>
      <c r="Q32" s="72">
        <f t="shared" si="6"/>
        <v>1.9867595979800364E-3</v>
      </c>
      <c r="R32" s="10">
        <f t="shared" si="7"/>
        <v>1.0059368004227062E-2</v>
      </c>
      <c r="S32" s="76">
        <f t="shared" si="8"/>
        <v>108.38761397637366</v>
      </c>
      <c r="T32" s="76">
        <f t="shared" si="9"/>
        <v>1.0903108960884471</v>
      </c>
      <c r="U32" s="1">
        <v>100</v>
      </c>
      <c r="V32" s="1">
        <v>100</v>
      </c>
      <c r="W32" s="43">
        <v>670</v>
      </c>
      <c r="X32" s="35">
        <v>5806313</v>
      </c>
      <c r="Y32" s="15"/>
      <c r="Z32" s="14"/>
    </row>
    <row r="33" spans="1:26" ht="15.75" x14ac:dyDescent="0.3">
      <c r="A33" s="24">
        <v>27</v>
      </c>
      <c r="B33" s="4" t="s">
        <v>142</v>
      </c>
      <c r="C33" s="25" t="s">
        <v>144</v>
      </c>
      <c r="D33" s="1"/>
      <c r="E33" s="1"/>
      <c r="F33" s="1">
        <v>1309624586.0999999</v>
      </c>
      <c r="G33" s="1"/>
      <c r="H33" s="1"/>
      <c r="I33" s="1"/>
      <c r="J33" s="1">
        <v>1336655297.5</v>
      </c>
      <c r="K33" s="1">
        <v>3086721.94</v>
      </c>
      <c r="L33" s="47">
        <v>6633256</v>
      </c>
      <c r="M33" s="1">
        <v>1336655297.5</v>
      </c>
      <c r="N33" s="1">
        <v>939712.96</v>
      </c>
      <c r="O33" s="2">
        <v>1335715584.54</v>
      </c>
      <c r="P33" s="5">
        <f t="shared" si="5"/>
        <v>2.6466358976836991E-3</v>
      </c>
      <c r="Q33" s="72">
        <f t="shared" si="6"/>
        <v>2.3109125742985319E-3</v>
      </c>
      <c r="R33" s="10">
        <f>(L33/O33)</f>
        <v>4.9660691817744957E-3</v>
      </c>
      <c r="S33" s="76">
        <f>(O33/X33)</f>
        <v>1.0071462169987588</v>
      </c>
      <c r="T33" s="76">
        <f>(L33/X33)</f>
        <v>5.0015577897783055E-3</v>
      </c>
      <c r="U33" s="1">
        <v>1</v>
      </c>
      <c r="V33" s="1">
        <v>1</v>
      </c>
      <c r="W33" s="43">
        <v>480</v>
      </c>
      <c r="X33" s="35">
        <v>1326238000</v>
      </c>
      <c r="Y33" s="15"/>
      <c r="Z33" s="14"/>
    </row>
    <row r="34" spans="1:26" ht="15.75" x14ac:dyDescent="0.3">
      <c r="A34" s="24">
        <v>28</v>
      </c>
      <c r="B34" s="4" t="s">
        <v>29</v>
      </c>
      <c r="C34" s="25" t="s">
        <v>110</v>
      </c>
      <c r="D34" s="1"/>
      <c r="E34" s="1"/>
      <c r="F34" s="1">
        <v>5645974848.6000004</v>
      </c>
      <c r="G34" s="1"/>
      <c r="H34" s="1"/>
      <c r="I34" s="1"/>
      <c r="J34" s="1">
        <v>5645974848.6000004</v>
      </c>
      <c r="K34" s="1">
        <v>5411786.1299999999</v>
      </c>
      <c r="L34" s="47">
        <v>56252352.450000003</v>
      </c>
      <c r="M34" s="1">
        <v>6802720497.71</v>
      </c>
      <c r="N34" s="1">
        <v>11358861.74</v>
      </c>
      <c r="O34" s="2">
        <v>6791361635.9700003</v>
      </c>
      <c r="P34" s="5">
        <f t="shared" si="5"/>
        <v>1.3456653278549682E-2</v>
      </c>
      <c r="Q34" s="72">
        <f t="shared" si="6"/>
        <v>7.9686319475859313E-4</v>
      </c>
      <c r="R34" s="10">
        <f>L34/O34</f>
        <v>8.2829269688810443E-3</v>
      </c>
      <c r="S34" s="76">
        <f>O34/X34</f>
        <v>1.0173110937284509</v>
      </c>
      <c r="T34" s="76">
        <f>L34/X34</f>
        <v>8.4263134939852567E-3</v>
      </c>
      <c r="U34" s="1">
        <v>1</v>
      </c>
      <c r="V34" s="1">
        <v>1</v>
      </c>
      <c r="W34" s="43">
        <v>1938</v>
      </c>
      <c r="X34" s="35">
        <v>6675796300.5</v>
      </c>
      <c r="Y34" s="15"/>
      <c r="Z34" s="14"/>
    </row>
    <row r="35" spans="1:26" ht="15.75" x14ac:dyDescent="0.3">
      <c r="A35" s="24">
        <v>29</v>
      </c>
      <c r="B35" s="4" t="s">
        <v>92</v>
      </c>
      <c r="C35" s="25" t="s">
        <v>107</v>
      </c>
      <c r="D35" s="1"/>
      <c r="E35" s="1"/>
      <c r="F35" s="1">
        <v>2592895462.77</v>
      </c>
      <c r="G35" s="1"/>
      <c r="H35" s="1"/>
      <c r="I35" s="1"/>
      <c r="J35" s="1">
        <v>3207214929.8499999</v>
      </c>
      <c r="K35" s="1">
        <v>4934399.41</v>
      </c>
      <c r="L35" s="47">
        <v>31121363.09</v>
      </c>
      <c r="M35" s="1">
        <v>3207214929.8499999</v>
      </c>
      <c r="N35" s="1">
        <v>10383618.800000001</v>
      </c>
      <c r="O35" s="2">
        <v>3202280530.4400001</v>
      </c>
      <c r="P35" s="5">
        <f t="shared" si="5"/>
        <v>6.3451162091777607E-3</v>
      </c>
      <c r="Q35" s="72">
        <f t="shared" si="6"/>
        <v>1.5409016677630063E-3</v>
      </c>
      <c r="R35" s="10">
        <f>L35/O35</f>
        <v>9.718499923466687E-3</v>
      </c>
      <c r="S35" s="76">
        <f>O35/X35</f>
        <v>102.2142359457763</v>
      </c>
      <c r="T35" s="76">
        <f>L35/X35</f>
        <v>0.99336904421623284</v>
      </c>
      <c r="U35" s="1">
        <v>100</v>
      </c>
      <c r="V35" s="1">
        <v>100</v>
      </c>
      <c r="W35" s="43">
        <v>564</v>
      </c>
      <c r="X35" s="35">
        <v>31329105</v>
      </c>
      <c r="Y35" s="15"/>
      <c r="Z35" s="14"/>
    </row>
    <row r="36" spans="1:26" ht="15.75" x14ac:dyDescent="0.3">
      <c r="A36" s="24">
        <v>30</v>
      </c>
      <c r="B36" s="4" t="s">
        <v>104</v>
      </c>
      <c r="C36" s="25" t="s">
        <v>105</v>
      </c>
      <c r="D36" s="1"/>
      <c r="E36" s="1"/>
      <c r="F36" s="1">
        <v>5691995944.4899998</v>
      </c>
      <c r="G36" s="1"/>
      <c r="H36" s="1"/>
      <c r="I36" s="1"/>
      <c r="J36" s="1">
        <v>5691995944.4899998</v>
      </c>
      <c r="K36" s="1">
        <v>19262763.640000001</v>
      </c>
      <c r="L36" s="47">
        <v>70604675.439999998</v>
      </c>
      <c r="M36" s="1">
        <v>5694471564.1300001</v>
      </c>
      <c r="N36" s="1">
        <v>19262763.640000001</v>
      </c>
      <c r="O36" s="2">
        <v>5675208800.4899998</v>
      </c>
      <c r="P36" s="5">
        <f t="shared" si="5"/>
        <v>1.1245067072718187E-2</v>
      </c>
      <c r="Q36" s="72">
        <f t="shared" si="6"/>
        <v>3.3941947014067301E-3</v>
      </c>
      <c r="R36" s="10">
        <f>L36/O36</f>
        <v>1.2440894762128217E-2</v>
      </c>
      <c r="S36" s="76">
        <f>O36/X36</f>
        <v>1</v>
      </c>
      <c r="T36" s="76">
        <f>L36/X36</f>
        <v>1.2440894762128217E-2</v>
      </c>
      <c r="U36" s="1">
        <v>1</v>
      </c>
      <c r="V36" s="1">
        <v>1</v>
      </c>
      <c r="W36" s="43">
        <v>1006</v>
      </c>
      <c r="X36" s="35">
        <v>5675208800.4899998</v>
      </c>
      <c r="Y36" s="15"/>
      <c r="Z36" s="14"/>
    </row>
    <row r="37" spans="1:26" ht="16.5" customHeight="1" x14ac:dyDescent="0.3">
      <c r="A37" s="53">
        <v>31</v>
      </c>
      <c r="B37" s="54" t="s">
        <v>123</v>
      </c>
      <c r="C37" s="25" t="s">
        <v>124</v>
      </c>
      <c r="D37" s="105"/>
      <c r="E37" s="3"/>
      <c r="F37" s="3">
        <v>678786143.95000005</v>
      </c>
      <c r="G37" s="3"/>
      <c r="H37" s="3"/>
      <c r="I37" s="3"/>
      <c r="J37" s="3">
        <v>905786143.95000005</v>
      </c>
      <c r="K37" s="3">
        <v>3121133.73</v>
      </c>
      <c r="L37" s="49">
        <v>10488990.02</v>
      </c>
      <c r="M37" s="3">
        <v>944979275.61000001</v>
      </c>
      <c r="N37" s="3">
        <v>3121133.73</v>
      </c>
      <c r="O37" s="2">
        <v>941858141.88</v>
      </c>
      <c r="P37" s="5">
        <f t="shared" si="5"/>
        <v>1.8662323010057125E-3</v>
      </c>
      <c r="Q37" s="72">
        <f t="shared" si="6"/>
        <v>3.3138044799082456E-3</v>
      </c>
      <c r="R37" s="10">
        <f>L37/O37</f>
        <v>1.113648600952093E-2</v>
      </c>
      <c r="S37" s="76">
        <f>O37/X37</f>
        <v>10.081617115298407</v>
      </c>
      <c r="T37" s="76">
        <f>L37/X37</f>
        <v>0.11227378795786748</v>
      </c>
      <c r="U37" s="1">
        <v>10</v>
      </c>
      <c r="V37" s="1">
        <v>10</v>
      </c>
      <c r="W37" s="43">
        <v>230</v>
      </c>
      <c r="X37" s="35">
        <v>93423320</v>
      </c>
      <c r="Y37" s="15"/>
      <c r="Z37" s="14"/>
    </row>
    <row r="38" spans="1:26" ht="15.75" x14ac:dyDescent="0.3">
      <c r="A38" s="77"/>
      <c r="B38" s="83"/>
      <c r="C38" s="79" t="s">
        <v>65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1">
        <f>SUM(O18:O37)</f>
        <v>504684299683.60992</v>
      </c>
      <c r="P38" s="42">
        <f>(O38/$O$107)</f>
        <v>0.75525136248742719</v>
      </c>
      <c r="Q38" s="72"/>
      <c r="R38" s="72"/>
      <c r="S38" s="76"/>
      <c r="T38" s="76"/>
      <c r="U38" s="80"/>
      <c r="V38" s="80"/>
      <c r="W38" s="84"/>
      <c r="X38" s="82"/>
      <c r="Y38" s="16"/>
      <c r="Z38" s="14"/>
    </row>
    <row r="39" spans="1:26" s="103" customFormat="1" ht="7.5" customHeight="1" x14ac:dyDescent="0.3">
      <c r="A39" s="92"/>
      <c r="B39" s="101"/>
      <c r="C39" s="94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3"/>
      <c r="P39" s="102"/>
      <c r="Q39" s="97"/>
      <c r="R39" s="97"/>
      <c r="S39" s="98"/>
      <c r="T39" s="98"/>
      <c r="U39" s="95"/>
      <c r="V39" s="95"/>
      <c r="W39" s="99"/>
      <c r="X39" s="100"/>
      <c r="Y39" s="16"/>
      <c r="Z39" s="14"/>
    </row>
    <row r="40" spans="1:26" ht="18" x14ac:dyDescent="0.3">
      <c r="A40" s="62"/>
      <c r="B40" s="63"/>
      <c r="C40" s="64" t="s">
        <v>20</v>
      </c>
      <c r="D40" s="65"/>
      <c r="E40" s="65"/>
      <c r="F40" s="65"/>
      <c r="G40" s="65"/>
      <c r="H40" s="65"/>
      <c r="I40" s="65"/>
      <c r="J40" s="66"/>
      <c r="K40" s="65"/>
      <c r="L40" s="65"/>
      <c r="M40" s="65"/>
      <c r="N40" s="65"/>
      <c r="O40" s="65"/>
      <c r="P40" s="6"/>
      <c r="Q40" s="72"/>
      <c r="R40" s="67"/>
      <c r="S40" s="76"/>
      <c r="T40" s="76"/>
      <c r="U40" s="65"/>
      <c r="V40" s="65"/>
      <c r="W40" s="65"/>
      <c r="X40" s="69"/>
      <c r="Y40" s="14"/>
      <c r="Z40" s="14"/>
    </row>
    <row r="41" spans="1:26" ht="15.75" x14ac:dyDescent="0.3">
      <c r="A41" s="24">
        <v>32</v>
      </c>
      <c r="B41" s="4" t="s">
        <v>1</v>
      </c>
      <c r="C41" s="25" t="s">
        <v>21</v>
      </c>
      <c r="D41" s="1"/>
      <c r="E41" s="1"/>
      <c r="F41" s="1">
        <v>435999766.31999999</v>
      </c>
      <c r="G41" s="1">
        <v>932452773.20000005</v>
      </c>
      <c r="H41" s="1"/>
      <c r="I41" s="1"/>
      <c r="J41" s="1">
        <v>1368582279.25</v>
      </c>
      <c r="K41" s="1">
        <v>2373277.65</v>
      </c>
      <c r="L41" s="47">
        <v>13218063.91</v>
      </c>
      <c r="M41" s="1">
        <v>1368582279.25</v>
      </c>
      <c r="N41" s="1">
        <v>7635571.2999999998</v>
      </c>
      <c r="O41" s="2">
        <v>1360946707.95</v>
      </c>
      <c r="P41" s="6">
        <f t="shared" ref="P41:P48" si="10">(O41/$O$49)</f>
        <v>9.0096364160931433E-2</v>
      </c>
      <c r="Q41" s="72">
        <f t="shared" ref="Q41:Q48" si="11">(K41/O41)</f>
        <v>1.7438431910202262E-3</v>
      </c>
      <c r="R41" s="10">
        <f t="shared" ref="R41:R48" si="12">L41/O41</f>
        <v>9.7124037501148206E-3</v>
      </c>
      <c r="S41" s="76">
        <f t="shared" ref="S41:S48" si="13">O41/X41</f>
        <v>196.78241102459123</v>
      </c>
      <c r="T41" s="76">
        <f t="shared" ref="T41:T48" si="14">L41/X41</f>
        <v>1.9112302267918759</v>
      </c>
      <c r="U41" s="1">
        <v>196.78</v>
      </c>
      <c r="V41" s="1">
        <v>196.78</v>
      </c>
      <c r="W41" s="43">
        <v>841</v>
      </c>
      <c r="X41" s="35">
        <v>6915997.7300000004</v>
      </c>
      <c r="Y41" s="14"/>
      <c r="Z41" s="14"/>
    </row>
    <row r="42" spans="1:26" ht="15.75" x14ac:dyDescent="0.3">
      <c r="A42" s="24">
        <v>33</v>
      </c>
      <c r="B42" s="4" t="s">
        <v>8</v>
      </c>
      <c r="C42" s="25" t="s">
        <v>118</v>
      </c>
      <c r="D42" s="1"/>
      <c r="E42" s="1"/>
      <c r="F42" s="1">
        <v>26516928</v>
      </c>
      <c r="G42" s="1">
        <v>293175897</v>
      </c>
      <c r="H42" s="1"/>
      <c r="I42" s="1"/>
      <c r="J42" s="1">
        <v>319692825</v>
      </c>
      <c r="K42" s="1">
        <v>749759</v>
      </c>
      <c r="L42" s="47">
        <v>4467933</v>
      </c>
      <c r="M42" s="1">
        <v>471221395.51999998</v>
      </c>
      <c r="N42" s="1">
        <v>19966191.789999999</v>
      </c>
      <c r="O42" s="2">
        <v>491187587</v>
      </c>
      <c r="P42" s="5">
        <f t="shared" si="10"/>
        <v>3.2517228963609833E-2</v>
      </c>
      <c r="Q42" s="72">
        <f t="shared" si="11"/>
        <v>1.5264209028148751E-3</v>
      </c>
      <c r="R42" s="10">
        <f t="shared" si="12"/>
        <v>9.0961846721098021E-3</v>
      </c>
      <c r="S42" s="76">
        <f t="shared" si="13"/>
        <v>1.51613431773352</v>
      </c>
      <c r="T42" s="76">
        <f t="shared" si="14"/>
        <v>1.3791037741827297E-2</v>
      </c>
      <c r="U42" s="1">
        <v>1.6553</v>
      </c>
      <c r="V42" s="1">
        <v>1.6553</v>
      </c>
      <c r="W42" s="43">
        <v>1423</v>
      </c>
      <c r="X42" s="35">
        <v>323973662</v>
      </c>
    </row>
    <row r="43" spans="1:26" ht="15.75" x14ac:dyDescent="0.3">
      <c r="A43" s="24">
        <v>34</v>
      </c>
      <c r="B43" s="4" t="s">
        <v>70</v>
      </c>
      <c r="C43" s="25" t="s">
        <v>22</v>
      </c>
      <c r="D43" s="1"/>
      <c r="E43" s="1"/>
      <c r="F43" s="1">
        <v>270517218.52999997</v>
      </c>
      <c r="G43" s="1">
        <v>920930021.19000006</v>
      </c>
      <c r="H43" s="1"/>
      <c r="I43" s="1"/>
      <c r="J43" s="1">
        <v>1191447239.72</v>
      </c>
      <c r="K43" s="1">
        <v>1342354.59</v>
      </c>
      <c r="L43" s="47">
        <v>15225148.210000001</v>
      </c>
      <c r="M43" s="1">
        <v>1271434986.21</v>
      </c>
      <c r="N43" s="1">
        <v>2807357.52</v>
      </c>
      <c r="O43" s="2">
        <v>1268627628.6900001</v>
      </c>
      <c r="P43" s="5">
        <f t="shared" si="10"/>
        <v>8.398472633160034E-2</v>
      </c>
      <c r="Q43" s="72">
        <f t="shared" si="11"/>
        <v>1.0581155255038324E-3</v>
      </c>
      <c r="R43" s="10">
        <f t="shared" si="12"/>
        <v>1.2001274342197379E-2</v>
      </c>
      <c r="S43" s="76">
        <f t="shared" si="13"/>
        <v>277.18210215589363</v>
      </c>
      <c r="T43" s="76">
        <f t="shared" si="14"/>
        <v>3.326538450719859</v>
      </c>
      <c r="U43" s="1">
        <v>277.18</v>
      </c>
      <c r="V43" s="1">
        <v>277.8</v>
      </c>
      <c r="W43" s="43">
        <v>76</v>
      </c>
      <c r="X43" s="35">
        <v>4576874.26</v>
      </c>
    </row>
    <row r="44" spans="1:26" ht="15.75" customHeight="1" x14ac:dyDescent="0.3">
      <c r="A44" s="24">
        <v>35</v>
      </c>
      <c r="B44" s="4" t="s">
        <v>11</v>
      </c>
      <c r="C44" s="25" t="s">
        <v>23</v>
      </c>
      <c r="D44" s="1"/>
      <c r="E44" s="1"/>
      <c r="F44" s="1">
        <v>2465340083.73</v>
      </c>
      <c r="G44" s="1">
        <v>3289073806.52</v>
      </c>
      <c r="H44" s="1"/>
      <c r="I44" s="1"/>
      <c r="J44" s="1">
        <v>5827892990.3900003</v>
      </c>
      <c r="K44" s="1">
        <v>5472392.2400000002</v>
      </c>
      <c r="L44" s="47">
        <v>55419474.439999998</v>
      </c>
      <c r="M44" s="1">
        <v>5856013014.6000004</v>
      </c>
      <c r="N44" s="1">
        <v>28120024.219999999</v>
      </c>
      <c r="O44" s="2">
        <v>5827892990.3900003</v>
      </c>
      <c r="P44" s="5">
        <f t="shared" si="10"/>
        <v>0.38581376190992472</v>
      </c>
      <c r="Q44" s="72">
        <f t="shared" si="11"/>
        <v>9.3900012389105134E-4</v>
      </c>
      <c r="R44" s="10">
        <f t="shared" si="12"/>
        <v>9.5093500397802171E-3</v>
      </c>
      <c r="S44" s="76">
        <f t="shared" si="13"/>
        <v>1226.423426546452</v>
      </c>
      <c r="T44" s="76">
        <f t="shared" si="14"/>
        <v>11.662489660016893</v>
      </c>
      <c r="U44" s="1">
        <v>1226.42</v>
      </c>
      <c r="V44" s="1">
        <v>1227.19</v>
      </c>
      <c r="W44" s="43">
        <v>913</v>
      </c>
      <c r="X44" s="35">
        <v>4751942</v>
      </c>
    </row>
    <row r="45" spans="1:26" ht="15.75" customHeight="1" x14ac:dyDescent="0.3">
      <c r="A45" s="55" t="s">
        <v>146</v>
      </c>
      <c r="B45" s="54" t="s">
        <v>11</v>
      </c>
      <c r="C45" s="25" t="s">
        <v>126</v>
      </c>
      <c r="D45" s="1"/>
      <c r="E45" s="1"/>
      <c r="F45" s="1"/>
      <c r="G45" s="1"/>
      <c r="H45" s="1"/>
      <c r="I45" s="1"/>
      <c r="J45" s="1"/>
      <c r="K45" s="1"/>
      <c r="L45" s="47"/>
      <c r="M45" s="1"/>
      <c r="N45" s="1"/>
      <c r="O45" s="2"/>
      <c r="P45" s="5">
        <f t="shared" si="10"/>
        <v>0</v>
      </c>
      <c r="Q45" s="72" t="e">
        <f t="shared" si="11"/>
        <v>#DIV/0!</v>
      </c>
      <c r="R45" s="10" t="e">
        <f t="shared" si="12"/>
        <v>#DIV/0!</v>
      </c>
      <c r="S45" s="76" t="e">
        <f t="shared" si="13"/>
        <v>#DIV/0!</v>
      </c>
      <c r="T45" s="76" t="e">
        <f t="shared" si="14"/>
        <v>#DIV/0!</v>
      </c>
      <c r="U45" s="1">
        <v>41797.19</v>
      </c>
      <c r="V45" s="1">
        <v>41948.86</v>
      </c>
      <c r="W45" s="43"/>
      <c r="X45" s="35"/>
    </row>
    <row r="46" spans="1:26" ht="15.75" customHeight="1" x14ac:dyDescent="0.3">
      <c r="A46" s="55" t="s">
        <v>147</v>
      </c>
      <c r="B46" s="54" t="s">
        <v>11</v>
      </c>
      <c r="C46" s="25" t="s">
        <v>127</v>
      </c>
      <c r="D46" s="1"/>
      <c r="E46" s="1"/>
      <c r="F46" s="1">
        <v>228518998.13</v>
      </c>
      <c r="G46" s="1">
        <v>989591591.34000003</v>
      </c>
      <c r="H46" s="1"/>
      <c r="I46" s="1"/>
      <c r="J46" s="1">
        <v>1220211688.4100001</v>
      </c>
      <c r="K46" s="1">
        <v>1285240.4099999999</v>
      </c>
      <c r="L46" s="47">
        <v>4872651.3</v>
      </c>
      <c r="M46" s="1">
        <v>1223535204.0699999</v>
      </c>
      <c r="N46" s="1">
        <v>3323515.66</v>
      </c>
      <c r="O46" s="2">
        <v>1220211688.4100001</v>
      </c>
      <c r="P46" s="5">
        <f t="shared" si="10"/>
        <v>8.0779530888472784E-2</v>
      </c>
      <c r="Q46" s="72">
        <f t="shared" si="11"/>
        <v>1.0532929836746079E-3</v>
      </c>
      <c r="R46" s="10">
        <f t="shared" si="12"/>
        <v>3.9932835804493234E-3</v>
      </c>
      <c r="S46" s="76">
        <f t="shared" si="13"/>
        <v>41808.116508257386</v>
      </c>
      <c r="T46" s="76">
        <f t="shared" si="14"/>
        <v>166.95166518193653</v>
      </c>
      <c r="U46" s="1">
        <v>41818.85</v>
      </c>
      <c r="V46" s="1">
        <v>41970.53</v>
      </c>
      <c r="W46" s="43">
        <v>1051</v>
      </c>
      <c r="X46" s="35">
        <v>29186</v>
      </c>
    </row>
    <row r="47" spans="1:26" ht="15.75" customHeight="1" x14ac:dyDescent="0.3">
      <c r="A47" s="24">
        <v>37</v>
      </c>
      <c r="B47" s="54" t="s">
        <v>2</v>
      </c>
      <c r="C47" s="25" t="s">
        <v>148</v>
      </c>
      <c r="D47" s="1"/>
      <c r="E47" s="1"/>
      <c r="F47" s="1">
        <v>181349190.88999999</v>
      </c>
      <c r="G47" s="1">
        <v>1884577102.6800001</v>
      </c>
      <c r="H47" s="1"/>
      <c r="I47" s="1"/>
      <c r="J47" s="1">
        <v>2078996715.6900001</v>
      </c>
      <c r="K47" s="1">
        <v>3009521.97</v>
      </c>
      <c r="L47" s="47">
        <v>8079881.6799999997</v>
      </c>
      <c r="M47" s="1">
        <v>2073515291.6099999</v>
      </c>
      <c r="N47" s="1">
        <v>5607979.5700000003</v>
      </c>
      <c r="O47" s="2">
        <v>2067907312.04</v>
      </c>
      <c r="P47" s="5">
        <f t="shared" si="10"/>
        <v>0.13689803513118429</v>
      </c>
      <c r="Q47" s="72">
        <f t="shared" si="11"/>
        <v>1.4553466456052584E-3</v>
      </c>
      <c r="R47" s="10">
        <f t="shared" si="12"/>
        <v>3.9072745828386086E-3</v>
      </c>
      <c r="S47" s="76">
        <f t="shared" si="13"/>
        <v>318.44995269081483</v>
      </c>
      <c r="T47" s="76">
        <f t="shared" si="14"/>
        <v>1.2442714060549782</v>
      </c>
      <c r="U47" s="1">
        <v>319.23</v>
      </c>
      <c r="V47" s="1">
        <v>319.23</v>
      </c>
      <c r="W47" s="43">
        <v>93</v>
      </c>
      <c r="X47" s="35">
        <v>6493665</v>
      </c>
    </row>
    <row r="48" spans="1:26" ht="15.75" customHeight="1" x14ac:dyDescent="0.3">
      <c r="A48" s="24">
        <v>38</v>
      </c>
      <c r="B48" s="54" t="s">
        <v>8</v>
      </c>
      <c r="C48" s="25" t="s">
        <v>149</v>
      </c>
      <c r="D48" s="1"/>
      <c r="E48" s="1"/>
      <c r="F48" s="1"/>
      <c r="G48" s="1">
        <v>2760806217.0500002</v>
      </c>
      <c r="H48" s="1"/>
      <c r="I48" s="1"/>
      <c r="J48" s="1">
        <v>2760806217.0500002</v>
      </c>
      <c r="K48" s="1">
        <v>3812012.05</v>
      </c>
      <c r="L48" s="47">
        <v>30215237.149999999</v>
      </c>
      <c r="M48" s="1">
        <v>2880055985.0999999</v>
      </c>
      <c r="N48" s="1">
        <v>11373378.449999999</v>
      </c>
      <c r="O48" s="2">
        <v>2868682566.75</v>
      </c>
      <c r="P48" s="5">
        <f t="shared" si="10"/>
        <v>0.18991035261427666</v>
      </c>
      <c r="Q48" s="72">
        <f t="shared" si="11"/>
        <v>1.3288371791929285E-3</v>
      </c>
      <c r="R48" s="10">
        <f t="shared" si="12"/>
        <v>1.0532792125631234E-2</v>
      </c>
      <c r="S48" s="76">
        <f t="shared" si="13"/>
        <v>13427.961554754605</v>
      </c>
      <c r="T48" s="76">
        <f t="shared" si="14"/>
        <v>141.43392772719824</v>
      </c>
      <c r="U48" s="1">
        <v>33442.199999999997</v>
      </c>
      <c r="V48" s="1">
        <v>33442.199999999997</v>
      </c>
      <c r="W48" s="45">
        <v>67</v>
      </c>
      <c r="X48" s="36">
        <v>213635</v>
      </c>
    </row>
    <row r="49" spans="1:26" ht="15.75" x14ac:dyDescent="0.3">
      <c r="A49" s="77"/>
      <c r="B49" s="83"/>
      <c r="C49" s="79" t="s">
        <v>65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1">
        <f>SUM(O41:O48)</f>
        <v>15105456481.23</v>
      </c>
      <c r="P49" s="42">
        <f>(O49/$O$107)</f>
        <v>2.2605055468528562E-2</v>
      </c>
      <c r="Q49" s="72"/>
      <c r="R49" s="72"/>
      <c r="S49" s="76"/>
      <c r="T49" s="76"/>
      <c r="U49" s="80"/>
      <c r="V49" s="80"/>
      <c r="W49" s="84"/>
      <c r="X49" s="82"/>
    </row>
    <row r="50" spans="1:26" s="103" customFormat="1" ht="6" customHeight="1" x14ac:dyDescent="0.3">
      <c r="A50" s="92"/>
      <c r="B50" s="101"/>
      <c r="C50" s="94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3"/>
      <c r="P50" s="102"/>
      <c r="Q50" s="97"/>
      <c r="R50" s="97"/>
      <c r="S50" s="98"/>
      <c r="T50" s="98"/>
      <c r="U50" s="95"/>
      <c r="V50" s="95"/>
      <c r="W50" s="99"/>
      <c r="X50" s="100"/>
    </row>
    <row r="51" spans="1:26" ht="15.75" customHeight="1" x14ac:dyDescent="0.25">
      <c r="A51" s="123"/>
      <c r="B51" s="115"/>
      <c r="C51" s="64" t="s">
        <v>24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6"/>
      <c r="R51" s="115"/>
      <c r="S51" s="116"/>
      <c r="T51" s="116"/>
      <c r="U51" s="115"/>
      <c r="V51" s="115"/>
      <c r="W51" s="115"/>
      <c r="X51" s="125"/>
    </row>
    <row r="52" spans="1:26" ht="15.75" x14ac:dyDescent="0.3">
      <c r="A52" s="24">
        <v>39</v>
      </c>
      <c r="B52" s="4" t="s">
        <v>25</v>
      </c>
      <c r="C52" s="30" t="s">
        <v>26</v>
      </c>
      <c r="D52" s="1"/>
      <c r="E52" s="1"/>
      <c r="F52" s="1">
        <v>2729537139.71</v>
      </c>
      <c r="G52" s="1">
        <v>216081150.74000001</v>
      </c>
      <c r="H52" s="1"/>
      <c r="I52" s="1"/>
      <c r="J52" s="1">
        <v>2945618290.4499998</v>
      </c>
      <c r="K52" s="1">
        <v>8249151.7300000004</v>
      </c>
      <c r="L52" s="47">
        <v>28918530.969999999</v>
      </c>
      <c r="M52" s="1">
        <v>3037895416.0900002</v>
      </c>
      <c r="N52" s="1">
        <v>20159446.98</v>
      </c>
      <c r="O52" s="2">
        <v>3017735969.1100001</v>
      </c>
      <c r="P52" s="5">
        <f t="shared" ref="P52:P63" si="15">(O52/$O$69)</f>
        <v>4.8843721681347679E-2</v>
      </c>
      <c r="Q52" s="72">
        <f t="shared" ref="Q52:Q68" si="16">(K52/O52)</f>
        <v>2.7335564855373562E-3</v>
      </c>
      <c r="R52" s="10">
        <f t="shared" ref="R52:R68" si="17">L52/O52</f>
        <v>9.5828565739396812E-3</v>
      </c>
      <c r="S52" s="76">
        <f t="shared" ref="S52:S68" si="18">O52/X52</f>
        <v>2730.9176555925565</v>
      </c>
      <c r="T52" s="76">
        <f t="shared" ref="T52:T68" si="19">L52/X52</f>
        <v>26.169992208783071</v>
      </c>
      <c r="U52" s="1">
        <v>2816.82</v>
      </c>
      <c r="V52" s="1">
        <v>2816.82</v>
      </c>
      <c r="W52" s="43">
        <v>1146</v>
      </c>
      <c r="X52" s="35">
        <v>1105026.3500000001</v>
      </c>
    </row>
    <row r="53" spans="1:26" ht="14.25" customHeight="1" x14ac:dyDescent="0.3">
      <c r="A53" s="24">
        <v>40</v>
      </c>
      <c r="B53" s="4" t="s">
        <v>27</v>
      </c>
      <c r="C53" s="25" t="s">
        <v>28</v>
      </c>
      <c r="D53" s="1">
        <v>217443675.02000001</v>
      </c>
      <c r="E53" s="1"/>
      <c r="F53" s="1">
        <v>1725777304.0699999</v>
      </c>
      <c r="G53" s="1">
        <v>731755407.97000003</v>
      </c>
      <c r="H53" s="1"/>
      <c r="I53" s="1"/>
      <c r="J53" s="1">
        <v>2674976387.0599999</v>
      </c>
      <c r="K53" s="1">
        <v>1256983.32</v>
      </c>
      <c r="L53" s="47">
        <v>30793718.390000001</v>
      </c>
      <c r="M53" s="1">
        <v>2698465206.7399998</v>
      </c>
      <c r="N53" s="1">
        <v>52251579.770000003</v>
      </c>
      <c r="O53" s="2">
        <v>2646213626.9699998</v>
      </c>
      <c r="P53" s="5">
        <f t="shared" si="15"/>
        <v>4.2830427588146931E-2</v>
      </c>
      <c r="Q53" s="72">
        <f t="shared" si="16"/>
        <v>4.7501203500311751E-4</v>
      </c>
      <c r="R53" s="10">
        <f t="shared" si="17"/>
        <v>1.163689812347456E-2</v>
      </c>
      <c r="S53" s="76">
        <f t="shared" si="18"/>
        <v>1.129751774193954</v>
      </c>
      <c r="T53" s="76">
        <f t="shared" si="19"/>
        <v>1.3146806301109679E-2</v>
      </c>
      <c r="U53" s="1">
        <v>1</v>
      </c>
      <c r="V53" s="1">
        <v>1</v>
      </c>
      <c r="W53" s="43">
        <v>4136</v>
      </c>
      <c r="X53" s="35">
        <v>2342296500.3600001</v>
      </c>
    </row>
    <row r="54" spans="1:26" s="32" customFormat="1" ht="15.75" x14ac:dyDescent="0.3">
      <c r="A54" s="24">
        <v>41</v>
      </c>
      <c r="B54" s="54" t="s">
        <v>97</v>
      </c>
      <c r="C54" s="25" t="s">
        <v>102</v>
      </c>
      <c r="D54" s="3"/>
      <c r="E54" s="3"/>
      <c r="F54" s="3">
        <v>54939837.350000001</v>
      </c>
      <c r="G54" s="3">
        <v>269332758.64999998</v>
      </c>
      <c r="H54" s="3"/>
      <c r="I54" s="3"/>
      <c r="J54" s="3">
        <v>324272596</v>
      </c>
      <c r="K54" s="3">
        <v>752673.41</v>
      </c>
      <c r="L54" s="49">
        <v>3158267.69</v>
      </c>
      <c r="M54" s="3">
        <v>374778116.06999999</v>
      </c>
      <c r="N54" s="3">
        <v>5777768.0499999998</v>
      </c>
      <c r="O54" s="20">
        <v>369000034.00999999</v>
      </c>
      <c r="P54" s="19">
        <f t="shared" si="15"/>
        <v>5.9724691444453188E-3</v>
      </c>
      <c r="Q54" s="74">
        <f t="shared" si="16"/>
        <v>2.039765150752269E-3</v>
      </c>
      <c r="R54" s="10">
        <f t="shared" si="17"/>
        <v>8.5589902409450996E-3</v>
      </c>
      <c r="S54" s="76">
        <f t="shared" si="18"/>
        <v>1.7639199937677232</v>
      </c>
      <c r="T54" s="76">
        <f t="shared" si="19"/>
        <v>1.5097374012465884E-2</v>
      </c>
      <c r="U54" s="3">
        <v>1.7566999999999999</v>
      </c>
      <c r="V54" s="3">
        <v>1.7566999999999999</v>
      </c>
      <c r="W54" s="46">
        <v>1439</v>
      </c>
      <c r="X54" s="37">
        <v>209193180.7076</v>
      </c>
    </row>
    <row r="55" spans="1:26" ht="15.75" x14ac:dyDescent="0.3">
      <c r="A55" s="24">
        <v>42</v>
      </c>
      <c r="B55" s="4" t="s">
        <v>1</v>
      </c>
      <c r="C55" s="25" t="s">
        <v>30</v>
      </c>
      <c r="D55" s="1">
        <v>71917200</v>
      </c>
      <c r="E55" s="1"/>
      <c r="F55" s="1">
        <v>8802534596.5699997</v>
      </c>
      <c r="G55" s="1">
        <v>53519616.439999998</v>
      </c>
      <c r="H55" s="1"/>
      <c r="I55" s="1"/>
      <c r="J55" s="1">
        <v>8929780773.0100002</v>
      </c>
      <c r="K55" s="1">
        <v>13131106.289999999</v>
      </c>
      <c r="L55" s="47">
        <v>100754108.06</v>
      </c>
      <c r="M55" s="1">
        <v>9787045836.0100002</v>
      </c>
      <c r="N55" s="1">
        <v>30685874.469999999</v>
      </c>
      <c r="O55" s="2">
        <v>9756359961.5400009</v>
      </c>
      <c r="P55" s="5">
        <f t="shared" si="15"/>
        <v>0.15791206900219487</v>
      </c>
      <c r="Q55" s="72">
        <f t="shared" si="16"/>
        <v>1.3459021952616957E-3</v>
      </c>
      <c r="R55" s="10">
        <f t="shared" si="17"/>
        <v>1.0327018320067844E-2</v>
      </c>
      <c r="S55" s="76">
        <f t="shared" si="18"/>
        <v>251.62788021944314</v>
      </c>
      <c r="T55" s="76">
        <f t="shared" si="19"/>
        <v>2.5985657288660269</v>
      </c>
      <c r="U55" s="1">
        <v>251.61</v>
      </c>
      <c r="V55" s="1">
        <v>251.64</v>
      </c>
      <c r="W55" s="43">
        <v>6474</v>
      </c>
      <c r="X55" s="35">
        <v>38772968.850000001</v>
      </c>
    </row>
    <row r="56" spans="1:26" ht="15.75" x14ac:dyDescent="0.3">
      <c r="A56" s="24">
        <v>43</v>
      </c>
      <c r="B56" s="4" t="s">
        <v>31</v>
      </c>
      <c r="C56" s="25" t="s">
        <v>32</v>
      </c>
      <c r="D56" s="12"/>
      <c r="E56" s="12"/>
      <c r="F56" s="1">
        <v>2042017199.04</v>
      </c>
      <c r="G56" s="1">
        <v>311225128.76999998</v>
      </c>
      <c r="H56" s="1"/>
      <c r="I56" s="1"/>
      <c r="J56" s="1">
        <v>2042017199.04</v>
      </c>
      <c r="K56" s="1">
        <v>1557766.49</v>
      </c>
      <c r="L56" s="47">
        <v>25877763.75</v>
      </c>
      <c r="M56" s="1">
        <v>2360906801</v>
      </c>
      <c r="N56" s="1">
        <v>31869228</v>
      </c>
      <c r="O56" s="2">
        <v>2329037573</v>
      </c>
      <c r="P56" s="5">
        <f t="shared" si="15"/>
        <v>3.7696758154280668E-2</v>
      </c>
      <c r="Q56" s="72">
        <f t="shared" si="16"/>
        <v>6.6884558156503381E-4</v>
      </c>
      <c r="R56" s="10">
        <f t="shared" si="17"/>
        <v>1.1110925839065457E-2</v>
      </c>
      <c r="S56" s="76">
        <f t="shared" si="18"/>
        <v>1.0199999998248204</v>
      </c>
      <c r="T56" s="76">
        <f t="shared" si="19"/>
        <v>1.1333144353900359E-2</v>
      </c>
      <c r="U56" s="1">
        <v>1.02</v>
      </c>
      <c r="V56" s="1">
        <v>1.02</v>
      </c>
      <c r="W56" s="43">
        <v>689</v>
      </c>
      <c r="X56" s="35">
        <v>2283370170</v>
      </c>
    </row>
    <row r="57" spans="1:26" ht="15.75" x14ac:dyDescent="0.3">
      <c r="A57" s="24">
        <v>44</v>
      </c>
      <c r="B57" s="1" t="s">
        <v>2</v>
      </c>
      <c r="C57" s="25" t="s">
        <v>122</v>
      </c>
      <c r="D57" s="1"/>
      <c r="E57" s="1"/>
      <c r="F57" s="1">
        <v>1124119366.26</v>
      </c>
      <c r="G57" s="1">
        <v>808196009.30999994</v>
      </c>
      <c r="H57" s="1"/>
      <c r="I57" s="1"/>
      <c r="J57" s="1">
        <v>1162498681.5599999</v>
      </c>
      <c r="K57" s="1">
        <v>2773665.26</v>
      </c>
      <c r="L57" s="47">
        <v>17441073.68</v>
      </c>
      <c r="M57" s="1">
        <v>1970694690.8699999</v>
      </c>
      <c r="N57" s="1">
        <v>4022768.73</v>
      </c>
      <c r="O57" s="2">
        <v>1966671922.1400001</v>
      </c>
      <c r="P57" s="5">
        <f t="shared" si="15"/>
        <v>3.1831670161607088E-2</v>
      </c>
      <c r="Q57" s="72">
        <f t="shared" si="16"/>
        <v>1.4103344989955843E-3</v>
      </c>
      <c r="R57" s="10">
        <f t="shared" si="17"/>
        <v>8.8683188505695437E-3</v>
      </c>
      <c r="S57" s="76">
        <f t="shared" si="18"/>
        <v>3.30625142197571</v>
      </c>
      <c r="T57" s="76">
        <f t="shared" si="19"/>
        <v>2.9320891810229548E-2</v>
      </c>
      <c r="U57" s="1">
        <v>3.31</v>
      </c>
      <c r="V57" s="1">
        <v>3.31</v>
      </c>
      <c r="W57" s="43">
        <v>887</v>
      </c>
      <c r="X57" s="35">
        <v>594834352</v>
      </c>
    </row>
    <row r="58" spans="1:26" ht="15.75" x14ac:dyDescent="0.3">
      <c r="A58" s="24">
        <v>45</v>
      </c>
      <c r="B58" s="4" t="s">
        <v>1</v>
      </c>
      <c r="C58" s="30" t="s">
        <v>77</v>
      </c>
      <c r="D58" s="1"/>
      <c r="E58" s="1"/>
      <c r="F58" s="117">
        <v>10030902583.59</v>
      </c>
      <c r="G58" s="1">
        <v>192670619.18000001</v>
      </c>
      <c r="H58" s="1"/>
      <c r="I58" s="1"/>
      <c r="J58" s="1">
        <v>10223573202.77</v>
      </c>
      <c r="K58" s="33">
        <v>13116171.42</v>
      </c>
      <c r="L58" s="50">
        <v>125565429.70999999</v>
      </c>
      <c r="M58" s="33">
        <v>11621255810.68</v>
      </c>
      <c r="N58" s="33">
        <v>30486119.780000001</v>
      </c>
      <c r="O58" s="2">
        <v>11590769690.9</v>
      </c>
      <c r="P58" s="5">
        <f t="shared" si="15"/>
        <v>0.18760300259862908</v>
      </c>
      <c r="Q58" s="72">
        <f t="shared" si="16"/>
        <v>1.1316048692001537E-3</v>
      </c>
      <c r="R58" s="10">
        <f t="shared" si="17"/>
        <v>1.0833226184157758E-2</v>
      </c>
      <c r="S58" s="76">
        <f t="shared" si="18"/>
        <v>3333.5746608928498</v>
      </c>
      <c r="T58" s="76">
        <f t="shared" si="19"/>
        <v>36.113368303229237</v>
      </c>
      <c r="U58" s="33">
        <v>3333.57</v>
      </c>
      <c r="V58" s="33">
        <v>3333.57</v>
      </c>
      <c r="W58" s="43">
        <v>219</v>
      </c>
      <c r="X58" s="35">
        <v>3476979.18</v>
      </c>
    </row>
    <row r="59" spans="1:26" ht="15.75" x14ac:dyDescent="0.3">
      <c r="A59" s="24">
        <v>46</v>
      </c>
      <c r="B59" s="4" t="s">
        <v>1</v>
      </c>
      <c r="C59" s="30" t="s">
        <v>76</v>
      </c>
      <c r="D59" s="1">
        <v>63738656.5</v>
      </c>
      <c r="E59" s="1"/>
      <c r="F59" s="1">
        <v>190735152.12</v>
      </c>
      <c r="G59" s="1">
        <v>44600456.439999998</v>
      </c>
      <c r="H59" s="1"/>
      <c r="I59" s="1"/>
      <c r="J59" s="1">
        <v>299332523.56999999</v>
      </c>
      <c r="K59" s="1">
        <v>353009.76</v>
      </c>
      <c r="L59" s="47">
        <v>6433202.8899999997</v>
      </c>
      <c r="M59" s="1">
        <v>321714845.68000001</v>
      </c>
      <c r="N59" s="1">
        <v>2475062.9500000002</v>
      </c>
      <c r="O59" s="2">
        <v>319239782.73000002</v>
      </c>
      <c r="P59" s="5">
        <f t="shared" si="15"/>
        <v>5.1670720224992767E-3</v>
      </c>
      <c r="Q59" s="72">
        <f t="shared" si="16"/>
        <v>1.1057824841917063E-3</v>
      </c>
      <c r="R59" s="10">
        <f t="shared" si="17"/>
        <v>2.0151632841577706E-2</v>
      </c>
      <c r="S59" s="76">
        <f t="shared" si="18"/>
        <v>2886.8044600092221</v>
      </c>
      <c r="T59" s="76">
        <f t="shared" si="19"/>
        <v>58.173823563534832</v>
      </c>
      <c r="U59" s="1">
        <v>2880.9</v>
      </c>
      <c r="V59" s="1">
        <v>2890.98</v>
      </c>
      <c r="W59" s="43">
        <v>18</v>
      </c>
      <c r="X59" s="35">
        <v>110585.87</v>
      </c>
    </row>
    <row r="60" spans="1:26" ht="15.75" x14ac:dyDescent="0.3">
      <c r="A60" s="24">
        <v>47</v>
      </c>
      <c r="B60" s="4" t="s">
        <v>53</v>
      </c>
      <c r="C60" s="30" t="s">
        <v>79</v>
      </c>
      <c r="D60" s="1"/>
      <c r="E60" s="1"/>
      <c r="F60" s="1"/>
      <c r="G60" s="1">
        <v>1445133150.96</v>
      </c>
      <c r="H60" s="1"/>
      <c r="I60" s="1"/>
      <c r="J60" s="1">
        <v>3267347029.3499999</v>
      </c>
      <c r="K60" s="33">
        <v>9748414.6400000006</v>
      </c>
      <c r="L60" s="50">
        <v>38278607.75</v>
      </c>
      <c r="M60" s="1">
        <v>3901741776.2600002</v>
      </c>
      <c r="N60" s="1">
        <v>64368853.18</v>
      </c>
      <c r="O60" s="2">
        <v>3837372923.0799999</v>
      </c>
      <c r="P60" s="5">
        <f t="shared" si="15"/>
        <v>6.2109998012098121E-2</v>
      </c>
      <c r="Q60" s="72">
        <f t="shared" si="16"/>
        <v>2.5403876129338004E-3</v>
      </c>
      <c r="R60" s="10">
        <f t="shared" si="17"/>
        <v>9.9752118225914701E-3</v>
      </c>
      <c r="S60" s="76">
        <f t="shared" si="18"/>
        <v>1092.9961684993057</v>
      </c>
      <c r="T60" s="76">
        <f t="shared" si="19"/>
        <v>10.902868302061451</v>
      </c>
      <c r="U60" s="1">
        <v>1092.92</v>
      </c>
      <c r="V60" s="1">
        <v>1092.92</v>
      </c>
      <c r="W60" s="118">
        <v>2116</v>
      </c>
      <c r="X60" s="35">
        <v>3510875</v>
      </c>
    </row>
    <row r="61" spans="1:26" ht="15.75" x14ac:dyDescent="0.3">
      <c r="A61" s="24">
        <v>48</v>
      </c>
      <c r="B61" s="1" t="s">
        <v>69</v>
      </c>
      <c r="C61" s="30" t="s">
        <v>82</v>
      </c>
      <c r="D61" s="1"/>
      <c r="E61" s="1"/>
      <c r="F61" s="1">
        <v>48688823.759999998</v>
      </c>
      <c r="G61" s="1">
        <v>6800117.1500000004</v>
      </c>
      <c r="H61" s="1"/>
      <c r="I61" s="1"/>
      <c r="J61" s="1">
        <v>55488940.909999996</v>
      </c>
      <c r="K61" s="1">
        <v>135283.15</v>
      </c>
      <c r="L61" s="47">
        <v>573145.91</v>
      </c>
      <c r="M61" s="1">
        <v>55806258.530000001</v>
      </c>
      <c r="N61" s="1">
        <v>708612.32</v>
      </c>
      <c r="O61" s="2">
        <v>55806258.530000001</v>
      </c>
      <c r="P61" s="5">
        <f t="shared" si="15"/>
        <v>9.0325508514270446E-4</v>
      </c>
      <c r="Q61" s="72">
        <f t="shared" si="16"/>
        <v>2.4241573178978709E-3</v>
      </c>
      <c r="R61" s="10">
        <f t="shared" si="17"/>
        <v>1.0270280163861757E-2</v>
      </c>
      <c r="S61" s="76">
        <f t="shared" si="18"/>
        <v>12.47359627541741</v>
      </c>
      <c r="T61" s="76">
        <f t="shared" si="19"/>
        <v>0.12810732839943934</v>
      </c>
      <c r="U61" s="1">
        <v>12.406499999999999</v>
      </c>
      <c r="V61" s="1">
        <v>12.473599999999999</v>
      </c>
      <c r="W61" s="43">
        <v>32</v>
      </c>
      <c r="X61" s="35">
        <v>4473951</v>
      </c>
    </row>
    <row r="62" spans="1:26" ht="15.75" x14ac:dyDescent="0.3">
      <c r="A62" s="24">
        <v>49</v>
      </c>
      <c r="B62" s="4" t="s">
        <v>44</v>
      </c>
      <c r="C62" s="25" t="s">
        <v>96</v>
      </c>
      <c r="D62" s="1"/>
      <c r="E62" s="1"/>
      <c r="F62" s="1">
        <v>39303333.490000002</v>
      </c>
      <c r="G62" s="1">
        <v>122338649.09</v>
      </c>
      <c r="H62" s="1"/>
      <c r="I62" s="1"/>
      <c r="J62" s="1">
        <v>172267236.53999999</v>
      </c>
      <c r="K62" s="1">
        <v>589884.09</v>
      </c>
      <c r="L62" s="47">
        <v>1349943.77</v>
      </c>
      <c r="M62" s="1">
        <v>172267236.53999999</v>
      </c>
      <c r="N62" s="1">
        <v>10759918.380000001</v>
      </c>
      <c r="O62" s="2">
        <v>161507318.16</v>
      </c>
      <c r="P62" s="5">
        <f t="shared" si="15"/>
        <v>2.614085055305367E-3</v>
      </c>
      <c r="Q62" s="72">
        <f t="shared" si="16"/>
        <v>3.652367562785119E-3</v>
      </c>
      <c r="R62" s="10">
        <f t="shared" si="17"/>
        <v>8.3584062033811683E-3</v>
      </c>
      <c r="S62" s="76">
        <f t="shared" si="18"/>
        <v>0.62345857714360997</v>
      </c>
      <c r="T62" s="76">
        <f t="shared" si="19"/>
        <v>5.2111200387483471E-3</v>
      </c>
      <c r="U62" s="1">
        <v>0.62260000000000004</v>
      </c>
      <c r="V62" s="1">
        <v>0.62260000000000004</v>
      </c>
      <c r="W62" s="43">
        <v>824</v>
      </c>
      <c r="X62" s="35">
        <v>259050599.47999999</v>
      </c>
      <c r="Y62" s="15"/>
      <c r="Z62" s="14"/>
    </row>
    <row r="63" spans="1:26" ht="15.75" x14ac:dyDescent="0.3">
      <c r="A63" s="24">
        <v>50</v>
      </c>
      <c r="B63" s="54" t="s">
        <v>1</v>
      </c>
      <c r="C63" s="25" t="s">
        <v>150</v>
      </c>
      <c r="D63" s="1"/>
      <c r="E63" s="1"/>
      <c r="F63" s="1">
        <v>3489686519.3260002</v>
      </c>
      <c r="G63" s="1">
        <v>18547000111.664001</v>
      </c>
      <c r="H63" s="1"/>
      <c r="I63" s="1"/>
      <c r="J63" s="1">
        <v>22087245240.298</v>
      </c>
      <c r="K63" s="1">
        <v>28604246.909000002</v>
      </c>
      <c r="L63" s="47">
        <v>105964876.8955</v>
      </c>
      <c r="M63" s="1">
        <v>23005198365.908001</v>
      </c>
      <c r="N63" s="1">
        <v>63922886.940499999</v>
      </c>
      <c r="O63" s="2">
        <v>22941275478.967999</v>
      </c>
      <c r="P63" s="5">
        <f t="shared" si="15"/>
        <v>0.37131720136546981</v>
      </c>
      <c r="Q63" s="72">
        <f t="shared" si="16"/>
        <v>1.2468464072637844E-3</v>
      </c>
      <c r="R63" s="10">
        <f t="shared" si="17"/>
        <v>4.6189618791093812E-3</v>
      </c>
      <c r="S63" s="76">
        <f t="shared" si="18"/>
        <v>343.40149003364024</v>
      </c>
      <c r="T63" s="76">
        <f t="shared" si="19"/>
        <v>1.5861583916947444</v>
      </c>
      <c r="U63" s="1">
        <v>343.41566</v>
      </c>
      <c r="V63" s="1">
        <v>343.41566</v>
      </c>
      <c r="W63" s="45">
        <v>776</v>
      </c>
      <c r="X63" s="36">
        <v>66805987</v>
      </c>
    </row>
    <row r="64" spans="1:26" ht="15.75" x14ac:dyDescent="0.3">
      <c r="A64" s="24">
        <v>51</v>
      </c>
      <c r="B64" s="54" t="s">
        <v>91</v>
      </c>
      <c r="C64" s="25" t="s">
        <v>93</v>
      </c>
      <c r="D64" s="1"/>
      <c r="E64" s="1"/>
      <c r="F64" s="1">
        <v>52301547.770000003</v>
      </c>
      <c r="G64" s="1">
        <v>327372474.55000001</v>
      </c>
      <c r="H64" s="1"/>
      <c r="I64" s="1"/>
      <c r="J64" s="1">
        <v>386446412.74000001</v>
      </c>
      <c r="K64" s="1">
        <v>480930.94</v>
      </c>
      <c r="L64" s="47">
        <v>3756405.82</v>
      </c>
      <c r="M64" s="1">
        <v>386446412.74000001</v>
      </c>
      <c r="N64" s="1">
        <v>1015596.15</v>
      </c>
      <c r="O64" s="2">
        <v>385430816.58999997</v>
      </c>
      <c r="P64" s="5">
        <f>(O64/$O$52)</f>
        <v>0.12772184860946348</v>
      </c>
      <c r="Q64" s="72">
        <f t="shared" si="16"/>
        <v>1.2477750073409096E-3</v>
      </c>
      <c r="R64" s="10">
        <f t="shared" si="17"/>
        <v>9.74599242798963E-3</v>
      </c>
      <c r="S64" s="76">
        <f t="shared" si="18"/>
        <v>1094.2216333940869</v>
      </c>
      <c r="T64" s="76">
        <f t="shared" si="19"/>
        <v>10.664275753601217</v>
      </c>
      <c r="U64" s="1">
        <v>1094.22</v>
      </c>
      <c r="V64" s="1">
        <v>1097.1099999999999</v>
      </c>
      <c r="W64" s="45">
        <v>137</v>
      </c>
      <c r="X64" s="36">
        <v>352242</v>
      </c>
    </row>
    <row r="65" spans="1:26" ht="15.75" x14ac:dyDescent="0.3">
      <c r="A65" s="24">
        <v>52</v>
      </c>
      <c r="B65" s="1" t="s">
        <v>29</v>
      </c>
      <c r="C65" s="30" t="s">
        <v>111</v>
      </c>
      <c r="D65" s="1"/>
      <c r="E65" s="1"/>
      <c r="F65" s="1">
        <v>726804170.89999998</v>
      </c>
      <c r="G65" s="1">
        <v>129351245.04000001</v>
      </c>
      <c r="H65" s="1"/>
      <c r="I65" s="1"/>
      <c r="J65" s="1">
        <v>856155415.94000006</v>
      </c>
      <c r="K65" s="1">
        <v>1525961.84</v>
      </c>
      <c r="L65" s="47">
        <v>10715109.49</v>
      </c>
      <c r="M65" s="1">
        <v>959082476.58000004</v>
      </c>
      <c r="N65" s="1">
        <v>8040544.0499999998</v>
      </c>
      <c r="O65" s="2">
        <v>951041932.52999997</v>
      </c>
      <c r="P65" s="5">
        <f>(O65/$O$69)</f>
        <v>1.5393138410808764E-2</v>
      </c>
      <c r="Q65" s="72">
        <f t="shared" si="16"/>
        <v>1.6045158344812147E-3</v>
      </c>
      <c r="R65" s="10">
        <f t="shared" si="17"/>
        <v>1.1266705624109797E-2</v>
      </c>
      <c r="S65" s="76">
        <f t="shared" si="18"/>
        <v>21.025639819494028</v>
      </c>
      <c r="T65" s="76">
        <f t="shared" si="19"/>
        <v>0.23688969440480026</v>
      </c>
      <c r="U65" s="1">
        <v>20.815300000000001</v>
      </c>
      <c r="V65" s="1">
        <v>20.815300000000001</v>
      </c>
      <c r="W65" s="43">
        <v>1254</v>
      </c>
      <c r="X65" s="35">
        <v>45232484.751699999</v>
      </c>
      <c r="Z65" s="31"/>
    </row>
    <row r="66" spans="1:26" ht="15.75" x14ac:dyDescent="0.3">
      <c r="A66" s="24">
        <v>53</v>
      </c>
      <c r="B66" s="1" t="s">
        <v>27</v>
      </c>
      <c r="C66" s="52" t="s">
        <v>151</v>
      </c>
      <c r="D66" s="1"/>
      <c r="E66" s="1"/>
      <c r="F66" s="1"/>
      <c r="G66" s="1">
        <v>775065712.05700004</v>
      </c>
      <c r="H66" s="1"/>
      <c r="I66" s="1"/>
      <c r="J66" s="1">
        <v>775065712.05700004</v>
      </c>
      <c r="K66" s="1">
        <v>1167889.4990000001</v>
      </c>
      <c r="L66" s="47">
        <v>11126170.125</v>
      </c>
      <c r="M66" s="1">
        <v>778214346.83650005</v>
      </c>
      <c r="N66" s="1">
        <v>22648324.166999999</v>
      </c>
      <c r="O66" s="2">
        <v>755566022.66949999</v>
      </c>
      <c r="P66" s="5">
        <f>(O66/$O$69)</f>
        <v>1.2229252956823762E-2</v>
      </c>
      <c r="Q66" s="72">
        <f t="shared" si="16"/>
        <v>1.5457146880079582E-3</v>
      </c>
      <c r="R66" s="10">
        <f t="shared" si="17"/>
        <v>1.4725609399017158E-2</v>
      </c>
      <c r="S66" s="76">
        <f t="shared" si="18"/>
        <v>332.55059363324477</v>
      </c>
      <c r="T66" s="76">
        <f t="shared" si="19"/>
        <v>4.8970101472544441</v>
      </c>
      <c r="U66" s="1">
        <v>320.45580000000001</v>
      </c>
      <c r="V66" s="1">
        <v>320.45580000000001</v>
      </c>
      <c r="W66" s="43">
        <v>216</v>
      </c>
      <c r="X66" s="35">
        <v>2272033.2999999998</v>
      </c>
    </row>
    <row r="67" spans="1:26" ht="15.75" x14ac:dyDescent="0.3">
      <c r="A67" s="24">
        <v>54</v>
      </c>
      <c r="B67" s="1" t="s">
        <v>94</v>
      </c>
      <c r="C67" s="30" t="s">
        <v>95</v>
      </c>
      <c r="D67" s="1"/>
      <c r="E67" s="1"/>
      <c r="F67" s="1">
        <v>263402307.56999999</v>
      </c>
      <c r="G67" s="1">
        <v>102985728.77</v>
      </c>
      <c r="H67" s="1"/>
      <c r="I67" s="1"/>
      <c r="J67" s="1">
        <v>366388036.33999997</v>
      </c>
      <c r="K67" s="1">
        <v>4145000.59</v>
      </c>
      <c r="L67" s="47">
        <v>12281302.17</v>
      </c>
      <c r="M67" s="1">
        <v>367356110.44999999</v>
      </c>
      <c r="N67" s="1">
        <v>3847500.62</v>
      </c>
      <c r="O67" s="2">
        <v>363508609.82999998</v>
      </c>
      <c r="P67" s="5">
        <f>(O67/$O$69)</f>
        <v>5.8835874142251473E-3</v>
      </c>
      <c r="Q67" s="72">
        <f t="shared" si="16"/>
        <v>1.1402757673163419E-2</v>
      </c>
      <c r="R67" s="10">
        <f t="shared" si="17"/>
        <v>3.3785450572253371E-2</v>
      </c>
      <c r="S67" s="76">
        <f t="shared" si="18"/>
        <v>133.46944342159051</v>
      </c>
      <c r="T67" s="76">
        <f t="shared" si="19"/>
        <v>4.509325283626314</v>
      </c>
      <c r="U67" s="1">
        <v>133.46940000000001</v>
      </c>
      <c r="V67" s="1">
        <v>134.88210000000001</v>
      </c>
      <c r="W67" s="43">
        <v>250</v>
      </c>
      <c r="X67" s="35">
        <v>2723534.32</v>
      </c>
    </row>
    <row r="68" spans="1:26" ht="15.75" x14ac:dyDescent="0.3">
      <c r="A68" s="24">
        <v>55</v>
      </c>
      <c r="B68" s="1" t="s">
        <v>104</v>
      </c>
      <c r="C68" s="30" t="s">
        <v>106</v>
      </c>
      <c r="D68" s="1"/>
      <c r="E68" s="1"/>
      <c r="F68" s="1">
        <v>80226641.859999999</v>
      </c>
      <c r="G68" s="1">
        <v>239436795.63</v>
      </c>
      <c r="H68" s="1"/>
      <c r="I68" s="1"/>
      <c r="J68" s="1">
        <v>339423119.94999999</v>
      </c>
      <c r="K68" s="1">
        <v>2594887.4</v>
      </c>
      <c r="L68" s="47">
        <v>4870496.5999999996</v>
      </c>
      <c r="M68" s="1">
        <v>339554727.06</v>
      </c>
      <c r="N68" s="1">
        <v>2082492.42</v>
      </c>
      <c r="O68" s="2">
        <v>336959839.66000003</v>
      </c>
      <c r="P68" s="5">
        <f>(O68/$O$69)</f>
        <v>5.4538809208674851E-3</v>
      </c>
      <c r="Q68" s="72">
        <f t="shared" si="16"/>
        <v>7.700880326327016E-3</v>
      </c>
      <c r="R68" s="10">
        <f t="shared" si="17"/>
        <v>1.4454234679463402E-2</v>
      </c>
      <c r="S68" s="76">
        <f t="shared" si="18"/>
        <v>1</v>
      </c>
      <c r="T68" s="76">
        <f t="shared" si="19"/>
        <v>1.4454234679463402E-2</v>
      </c>
      <c r="U68" s="1">
        <v>1.1599999999999999</v>
      </c>
      <c r="V68" s="1">
        <v>1.159</v>
      </c>
      <c r="W68" s="43">
        <v>36</v>
      </c>
      <c r="X68" s="35">
        <v>336959839.66000003</v>
      </c>
    </row>
    <row r="69" spans="1:26" ht="15.75" x14ac:dyDescent="0.3">
      <c r="A69" s="77"/>
      <c r="B69" s="78"/>
      <c r="C69" s="79" t="s">
        <v>65</v>
      </c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1">
        <f>SUM(O52:O68)</f>
        <v>61783497760.417503</v>
      </c>
      <c r="P69" s="80">
        <f>(O69/$O$107)</f>
        <v>9.2457940324371088E-2</v>
      </c>
      <c r="Q69" s="80">
        <f t="shared" ref="Q69" si="20">(K69/O69)</f>
        <v>0</v>
      </c>
      <c r="R69" s="80">
        <f t="shared" ref="R69" si="21">L69/O69</f>
        <v>0</v>
      </c>
      <c r="S69" s="80"/>
      <c r="T69" s="80"/>
      <c r="U69" s="80"/>
      <c r="V69" s="80"/>
      <c r="W69" s="84"/>
      <c r="X69" s="82"/>
    </row>
    <row r="70" spans="1:26" s="103" customFormat="1" ht="7.5" customHeight="1" x14ac:dyDescent="0.3">
      <c r="A70" s="92"/>
      <c r="B70" s="104"/>
      <c r="C70" s="94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3"/>
      <c r="P70" s="102"/>
      <c r="Q70" s="97"/>
      <c r="R70" s="97"/>
      <c r="S70" s="98"/>
      <c r="T70" s="98"/>
      <c r="U70" s="95"/>
      <c r="V70" s="95"/>
      <c r="W70" s="99"/>
      <c r="X70" s="100"/>
    </row>
    <row r="71" spans="1:26" ht="15.75" customHeight="1" x14ac:dyDescent="0.3">
      <c r="A71" s="62"/>
      <c r="B71" s="63"/>
      <c r="C71" s="64" t="s">
        <v>33</v>
      </c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5"/>
      <c r="Q71" s="5"/>
      <c r="R71" s="5"/>
      <c r="S71" s="5"/>
      <c r="T71" s="5"/>
      <c r="U71" s="5"/>
      <c r="V71" s="65"/>
      <c r="W71" s="65"/>
      <c r="X71" s="69"/>
    </row>
    <row r="72" spans="1:26" ht="15.75" x14ac:dyDescent="0.3">
      <c r="A72" s="24">
        <v>56</v>
      </c>
      <c r="B72" s="4" t="s">
        <v>31</v>
      </c>
      <c r="C72" s="25" t="s">
        <v>34</v>
      </c>
      <c r="D72" s="1"/>
      <c r="E72" s="1"/>
      <c r="F72" s="1">
        <v>69574914.730000004</v>
      </c>
      <c r="G72" s="1">
        <v>510157801.00999999</v>
      </c>
      <c r="H72" s="1">
        <v>1862390000</v>
      </c>
      <c r="I72" s="1">
        <v>968388.31</v>
      </c>
      <c r="J72" s="1">
        <v>2443091104.04</v>
      </c>
      <c r="K72" s="1">
        <v>4920568.5599999996</v>
      </c>
      <c r="L72" s="47">
        <v>12802841.6</v>
      </c>
      <c r="M72" s="1">
        <v>2452504148</v>
      </c>
      <c r="N72" s="1">
        <v>69272175</v>
      </c>
      <c r="O72" s="2">
        <v>2383231973</v>
      </c>
      <c r="P72" s="5">
        <f>(O72/$O$75)</f>
        <v>5.350922562140166E-2</v>
      </c>
      <c r="Q72" s="72">
        <f>(K72/O72)</f>
        <v>2.0646620286006038E-3</v>
      </c>
      <c r="R72" s="10">
        <f>L72/O72</f>
        <v>5.3720501172547837E-3</v>
      </c>
      <c r="S72" s="76">
        <f>O72/X72</f>
        <v>119.16159865</v>
      </c>
      <c r="T72" s="76">
        <f>L72/X72</f>
        <v>0.64014207999999995</v>
      </c>
      <c r="U72" s="1">
        <v>95</v>
      </c>
      <c r="V72" s="1">
        <v>95</v>
      </c>
      <c r="W72" s="43">
        <v>2595</v>
      </c>
      <c r="X72" s="35">
        <v>20000000</v>
      </c>
    </row>
    <row r="73" spans="1:26" ht="15.75" x14ac:dyDescent="0.3">
      <c r="A73" s="24">
        <v>57</v>
      </c>
      <c r="B73" s="4" t="s">
        <v>31</v>
      </c>
      <c r="C73" s="25" t="s">
        <v>35</v>
      </c>
      <c r="D73" s="1"/>
      <c r="E73" s="1"/>
      <c r="F73" s="1">
        <v>926519889.73000002</v>
      </c>
      <c r="G73" s="1">
        <v>500000000</v>
      </c>
      <c r="H73" s="1">
        <v>9235530030.1100006</v>
      </c>
      <c r="I73" s="1">
        <v>62945428.450000003</v>
      </c>
      <c r="J73" s="1">
        <v>10724995348.290001</v>
      </c>
      <c r="K73" s="1">
        <v>12175905.960000001</v>
      </c>
      <c r="L73" s="47">
        <v>12917293.5</v>
      </c>
      <c r="M73" s="1">
        <v>11015831441.83</v>
      </c>
      <c r="N73" s="1">
        <v>1244676544.48</v>
      </c>
      <c r="O73" s="2">
        <v>9771154897</v>
      </c>
      <c r="P73" s="5">
        <f>(O73/$O$75)</f>
        <v>0.21938566530184625</v>
      </c>
      <c r="Q73" s="72">
        <f>(K73/O73)</f>
        <v>1.2461071478601083E-3</v>
      </c>
      <c r="R73" s="10">
        <f>L73/O73</f>
        <v>1.3219822668010255E-3</v>
      </c>
      <c r="S73" s="76">
        <f>O73/X73</f>
        <v>51939.123406091923</v>
      </c>
      <c r="T73" s="76">
        <f>L73/X73</f>
        <v>68.662600096043604</v>
      </c>
      <c r="U73" s="1">
        <v>45.2</v>
      </c>
      <c r="V73" s="1">
        <v>45.2</v>
      </c>
      <c r="W73" s="43">
        <v>5226</v>
      </c>
      <c r="X73" s="35">
        <v>188127.06599999999</v>
      </c>
      <c r="Z73" s="26"/>
    </row>
    <row r="74" spans="1:26" ht="15.75" x14ac:dyDescent="0.3">
      <c r="A74" s="53">
        <v>58</v>
      </c>
      <c r="B74" s="3" t="s">
        <v>25</v>
      </c>
      <c r="C74" s="25" t="s">
        <v>36</v>
      </c>
      <c r="D74" s="1"/>
      <c r="E74" s="1"/>
      <c r="F74" s="1">
        <v>3870879766.8299999</v>
      </c>
      <c r="G74" s="1">
        <v>805422986.29999995</v>
      </c>
      <c r="H74" s="1">
        <v>27528816991.25</v>
      </c>
      <c r="I74" s="1"/>
      <c r="J74" s="1">
        <v>33173029542.869999</v>
      </c>
      <c r="K74" s="1">
        <v>32536489.870000001</v>
      </c>
      <c r="L74" s="47">
        <v>161365461.56</v>
      </c>
      <c r="M74" s="1">
        <v>33999343242.169998</v>
      </c>
      <c r="N74" s="1">
        <v>1615018416.6900001</v>
      </c>
      <c r="O74" s="2">
        <v>32384324825.48</v>
      </c>
      <c r="P74" s="5">
        <f>(O74/$O$75)</f>
        <v>0.72710510907675219</v>
      </c>
      <c r="Q74" s="72">
        <f>(K74/O74)</f>
        <v>1.0046987252425371E-3</v>
      </c>
      <c r="R74" s="10">
        <f>L74/O74</f>
        <v>4.9828261799374487E-3</v>
      </c>
      <c r="S74" s="76">
        <f>O74/X74</f>
        <v>12.136826818085654</v>
      </c>
      <c r="T74" s="76">
        <f>L74/X74</f>
        <v>6.0475698410524123E-2</v>
      </c>
      <c r="U74" s="1">
        <v>12.14</v>
      </c>
      <c r="V74" s="1">
        <v>12.14</v>
      </c>
      <c r="W74" s="43">
        <v>894</v>
      </c>
      <c r="X74" s="35">
        <v>2668269500</v>
      </c>
    </row>
    <row r="75" spans="1:26" ht="15.75" x14ac:dyDescent="0.3">
      <c r="A75" s="77"/>
      <c r="B75" s="83"/>
      <c r="C75" s="79" t="s">
        <v>65</v>
      </c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1">
        <f>SUM(O72:O74)</f>
        <v>44538711695.479996</v>
      </c>
      <c r="P75" s="80">
        <f>(O75/$O$107)</f>
        <v>6.6651414978698212E-2</v>
      </c>
      <c r="Q75" s="80">
        <f>(K75/O75)</f>
        <v>0</v>
      </c>
      <c r="R75" s="80">
        <f t="shared" ref="R75:R107" si="22">L75/O75</f>
        <v>0</v>
      </c>
      <c r="S75" s="80"/>
      <c r="T75" s="76"/>
      <c r="U75" s="80"/>
      <c r="V75" s="80"/>
      <c r="W75" s="84"/>
      <c r="X75" s="82"/>
    </row>
    <row r="76" spans="1:26" s="103" customFormat="1" ht="6.75" customHeight="1" x14ac:dyDescent="0.3">
      <c r="A76" s="92"/>
      <c r="B76" s="101"/>
      <c r="C76" s="94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3"/>
      <c r="P76" s="102"/>
      <c r="Q76" s="97"/>
      <c r="R76" s="97"/>
      <c r="S76" s="98"/>
      <c r="T76" s="98"/>
      <c r="U76" s="95"/>
      <c r="V76" s="95"/>
      <c r="W76" s="99"/>
      <c r="X76" s="100"/>
    </row>
    <row r="77" spans="1:26" ht="15" customHeight="1" x14ac:dyDescent="0.3">
      <c r="A77" s="62"/>
      <c r="B77" s="63"/>
      <c r="C77" s="64" t="s">
        <v>37</v>
      </c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9"/>
    </row>
    <row r="78" spans="1:26" ht="15.75" x14ac:dyDescent="0.3">
      <c r="A78" s="24">
        <v>59</v>
      </c>
      <c r="B78" s="4" t="s">
        <v>1</v>
      </c>
      <c r="C78" s="51" t="s">
        <v>10</v>
      </c>
      <c r="D78" s="1">
        <v>383575271</v>
      </c>
      <c r="E78" s="1"/>
      <c r="F78" s="1">
        <v>579764366.00999999</v>
      </c>
      <c r="G78" s="1">
        <v>104878000</v>
      </c>
      <c r="H78" s="1"/>
      <c r="I78" s="1"/>
      <c r="J78" s="1">
        <v>1068217637.01</v>
      </c>
      <c r="K78" s="1">
        <v>1484638.4</v>
      </c>
      <c r="L78" s="47">
        <v>28946301.760000002</v>
      </c>
      <c r="M78" s="1">
        <v>1114135859.2</v>
      </c>
      <c r="N78" s="1">
        <v>5660242.2800000003</v>
      </c>
      <c r="O78" s="2">
        <v>1108475616.9200001</v>
      </c>
      <c r="P78" s="5">
        <f t="shared" ref="P78:P97" si="23">(O78/$O$98)</f>
        <v>4.5102587417821395E-2</v>
      </c>
      <c r="Q78" s="72">
        <f t="shared" ref="Q78:Q97" si="24">(K78/O78)</f>
        <v>1.3393514276166057E-3</v>
      </c>
      <c r="R78" s="10">
        <f t="shared" ref="R78:R97" si="25">L78/O78</f>
        <v>2.611361162858045E-2</v>
      </c>
      <c r="S78" s="76">
        <f t="shared" ref="S78:S97" si="26">O78/X78</f>
        <v>2378.818152938517</v>
      </c>
      <c r="T78" s="76">
        <f t="shared" ref="T78:T97" si="27">L78/X78</f>
        <v>62.119533380853518</v>
      </c>
      <c r="U78" s="1">
        <v>2370.38</v>
      </c>
      <c r="V78" s="1">
        <v>2384.79</v>
      </c>
      <c r="W78" s="43">
        <v>790</v>
      </c>
      <c r="X78" s="35">
        <v>465977.45</v>
      </c>
    </row>
    <row r="79" spans="1:26" ht="15.75" x14ac:dyDescent="0.3">
      <c r="A79" s="24">
        <v>60</v>
      </c>
      <c r="B79" s="4" t="s">
        <v>6</v>
      </c>
      <c r="C79" s="51" t="s">
        <v>38</v>
      </c>
      <c r="D79" s="1">
        <v>29134089.449999999</v>
      </c>
      <c r="E79" s="1"/>
      <c r="F79" s="1">
        <v>79379340.469999999</v>
      </c>
      <c r="G79" s="4">
        <v>29439187</v>
      </c>
      <c r="H79" s="1"/>
      <c r="I79" s="1"/>
      <c r="J79" s="1">
        <v>142388763.94999999</v>
      </c>
      <c r="K79" s="1">
        <v>308377.55</v>
      </c>
      <c r="L79" s="47">
        <v>2489955.94</v>
      </c>
      <c r="M79" s="4">
        <v>142388763.94999999</v>
      </c>
      <c r="N79" s="1">
        <v>1092629.6100000001</v>
      </c>
      <c r="O79" s="2">
        <v>141296134.34</v>
      </c>
      <c r="P79" s="5">
        <f t="shared" si="23"/>
        <v>5.7491758533918377E-3</v>
      </c>
      <c r="Q79" s="72">
        <f t="shared" si="24"/>
        <v>2.1824910599319938E-3</v>
      </c>
      <c r="R79" s="10">
        <f t="shared" si="25"/>
        <v>1.7622250966954515E-2</v>
      </c>
      <c r="S79" s="76">
        <f t="shared" si="26"/>
        <v>105.88881919870022</v>
      </c>
      <c r="T79" s="76">
        <f t="shared" si="27"/>
        <v>1.8659993465139668</v>
      </c>
      <c r="U79" s="1">
        <v>105.59</v>
      </c>
      <c r="V79" s="1">
        <v>106.1</v>
      </c>
      <c r="W79" s="43">
        <v>732</v>
      </c>
      <c r="X79" s="35">
        <v>1334382</v>
      </c>
    </row>
    <row r="80" spans="1:26" ht="15.75" x14ac:dyDescent="0.3">
      <c r="A80" s="24">
        <v>61</v>
      </c>
      <c r="B80" s="4" t="s">
        <v>8</v>
      </c>
      <c r="C80" s="51" t="s">
        <v>121</v>
      </c>
      <c r="D80" s="1">
        <v>316006000</v>
      </c>
      <c r="E80" s="1"/>
      <c r="F80" s="1">
        <v>116646149</v>
      </c>
      <c r="G80" s="1">
        <v>208830336</v>
      </c>
      <c r="H80" s="1"/>
      <c r="I80" s="1"/>
      <c r="J80" s="1">
        <v>641482485</v>
      </c>
      <c r="K80" s="1">
        <v>1268211</v>
      </c>
      <c r="L80" s="47">
        <v>1873806</v>
      </c>
      <c r="M80" s="1">
        <v>824409518</v>
      </c>
      <c r="N80" s="1">
        <v>5962901.3499999996</v>
      </c>
      <c r="O80" s="2">
        <v>778743993.28999996</v>
      </c>
      <c r="P80" s="5">
        <f t="shared" si="23"/>
        <v>3.1686190022888375E-2</v>
      </c>
      <c r="Q80" s="72">
        <f t="shared" si="24"/>
        <v>1.6285339096384212E-3</v>
      </c>
      <c r="R80" s="10">
        <f t="shared" si="25"/>
        <v>2.40618998816753E-3</v>
      </c>
      <c r="S80" s="76">
        <f t="shared" si="26"/>
        <v>1.166470258457037</v>
      </c>
      <c r="T80" s="76">
        <f t="shared" si="27"/>
        <v>2.8067490573945135E-3</v>
      </c>
      <c r="U80" s="1">
        <v>1.1866000000000001</v>
      </c>
      <c r="V80" s="1">
        <v>1.2015</v>
      </c>
      <c r="W80" s="43">
        <v>2253</v>
      </c>
      <c r="X80" s="35">
        <v>667607243</v>
      </c>
    </row>
    <row r="81" spans="1:26" ht="15.75" x14ac:dyDescent="0.3">
      <c r="A81" s="24">
        <v>62</v>
      </c>
      <c r="B81" s="21" t="s">
        <v>67</v>
      </c>
      <c r="C81" s="25" t="s">
        <v>39</v>
      </c>
      <c r="D81" s="1">
        <v>2454795058.3000002</v>
      </c>
      <c r="E81" s="1"/>
      <c r="F81" s="1">
        <v>754789086.85000002</v>
      </c>
      <c r="G81" s="1">
        <v>584404275.38999999</v>
      </c>
      <c r="H81" s="1">
        <v>52000000</v>
      </c>
      <c r="I81" s="1"/>
      <c r="J81" s="1">
        <v>3845988420.54</v>
      </c>
      <c r="K81" s="1">
        <v>9857655.2599999998</v>
      </c>
      <c r="L81" s="47">
        <v>112720209.36</v>
      </c>
      <c r="M81" s="1">
        <v>4209677537</v>
      </c>
      <c r="N81" s="1">
        <v>294981552</v>
      </c>
      <c r="O81" s="2">
        <v>3914695985</v>
      </c>
      <c r="P81" s="5">
        <f t="shared" si="23"/>
        <v>0.15928443998457359</v>
      </c>
      <c r="Q81" s="72">
        <f t="shared" si="24"/>
        <v>2.5181151480911232E-3</v>
      </c>
      <c r="R81" s="10">
        <f t="shared" si="25"/>
        <v>2.8794115760690419E-2</v>
      </c>
      <c r="S81" s="76">
        <f t="shared" si="26"/>
        <v>362.66550712774125</v>
      </c>
      <c r="T81" s="76">
        <f t="shared" si="27"/>
        <v>10.442632594645678</v>
      </c>
      <c r="U81" s="1">
        <v>363</v>
      </c>
      <c r="V81" s="1">
        <v>374</v>
      </c>
      <c r="W81" s="43">
        <v>35111</v>
      </c>
      <c r="X81" s="35">
        <v>10794233</v>
      </c>
    </row>
    <row r="82" spans="1:26" ht="15.75" x14ac:dyDescent="0.3">
      <c r="A82" s="24">
        <v>63</v>
      </c>
      <c r="B82" s="4" t="s">
        <v>29</v>
      </c>
      <c r="C82" s="51" t="s">
        <v>40</v>
      </c>
      <c r="D82" s="1">
        <v>1294221771.3199999</v>
      </c>
      <c r="E82" s="1"/>
      <c r="F82" s="1">
        <v>994153415.86000001</v>
      </c>
      <c r="G82" s="1">
        <v>76713767.120000005</v>
      </c>
      <c r="H82" s="1"/>
      <c r="I82" s="1"/>
      <c r="J82" s="1">
        <v>2365088954.3000002</v>
      </c>
      <c r="K82" s="1">
        <v>7122519.6200000001</v>
      </c>
      <c r="L82" s="47">
        <v>52935854.100000001</v>
      </c>
      <c r="M82" s="1">
        <v>2519668948.4899998</v>
      </c>
      <c r="N82" s="119">
        <v>14806341.560000001</v>
      </c>
      <c r="O82" s="2">
        <v>2504862606.9299998</v>
      </c>
      <c r="P82" s="5">
        <f t="shared" si="23"/>
        <v>0.10191995473261357</v>
      </c>
      <c r="Q82" s="72">
        <f t="shared" si="24"/>
        <v>2.8434771632961839E-3</v>
      </c>
      <c r="R82" s="10">
        <f t="shared" si="25"/>
        <v>2.1133236590919868E-2</v>
      </c>
      <c r="S82" s="76">
        <f t="shared" si="26"/>
        <v>11.297356317718197</v>
      </c>
      <c r="T82" s="76">
        <f t="shared" si="27"/>
        <v>0.23874970391426195</v>
      </c>
      <c r="U82" s="1">
        <v>11.2113</v>
      </c>
      <c r="V82" s="1">
        <v>11.3659</v>
      </c>
      <c r="W82" s="43">
        <v>6803</v>
      </c>
      <c r="X82" s="35">
        <v>221721129.83649999</v>
      </c>
    </row>
    <row r="83" spans="1:26" ht="15.75" x14ac:dyDescent="0.3">
      <c r="A83" s="24">
        <v>64</v>
      </c>
      <c r="B83" s="4" t="s">
        <v>17</v>
      </c>
      <c r="C83" s="51" t="s">
        <v>108</v>
      </c>
      <c r="D83" s="1">
        <v>5935051.2999999998</v>
      </c>
      <c r="E83" s="1"/>
      <c r="F83" s="1">
        <v>42379175.770000003</v>
      </c>
      <c r="G83" s="1"/>
      <c r="H83" s="1"/>
      <c r="I83" s="1"/>
      <c r="J83" s="1">
        <v>53480564.649999999</v>
      </c>
      <c r="K83" s="1">
        <v>65396.39</v>
      </c>
      <c r="L83" s="47">
        <v>929842.44</v>
      </c>
      <c r="M83" s="1">
        <v>53480564.649999999</v>
      </c>
      <c r="N83" s="1">
        <v>1314010.8700000001</v>
      </c>
      <c r="O83" s="2">
        <v>52166553.780000001</v>
      </c>
      <c r="P83" s="5">
        <f t="shared" si="23"/>
        <v>2.1225965787921692E-3</v>
      </c>
      <c r="Q83" s="72">
        <f t="shared" si="24"/>
        <v>1.2536076328866514E-3</v>
      </c>
      <c r="R83" s="10">
        <f t="shared" si="25"/>
        <v>1.7824494290372115E-2</v>
      </c>
      <c r="S83" s="76">
        <f t="shared" si="26"/>
        <v>2.2438731068516335</v>
      </c>
      <c r="T83" s="76">
        <f t="shared" si="27"/>
        <v>3.9995903381396483E-2</v>
      </c>
      <c r="U83" s="1">
        <v>2.2717000000000001</v>
      </c>
      <c r="V83" s="1">
        <v>2.2980999999999998</v>
      </c>
      <c r="W83" s="43">
        <v>11809</v>
      </c>
      <c r="X83" s="35">
        <v>23248442</v>
      </c>
    </row>
    <row r="84" spans="1:26" ht="15.75" x14ac:dyDescent="0.3">
      <c r="A84" s="24">
        <v>65</v>
      </c>
      <c r="B84" s="4" t="s">
        <v>41</v>
      </c>
      <c r="C84" s="52" t="s">
        <v>42</v>
      </c>
      <c r="D84" s="1">
        <v>1554888736.8</v>
      </c>
      <c r="E84" s="1"/>
      <c r="F84" s="1">
        <v>746375148.83000004</v>
      </c>
      <c r="G84" s="1">
        <v>546481258.69000006</v>
      </c>
      <c r="H84" s="1"/>
      <c r="I84" s="1"/>
      <c r="J84" s="1">
        <v>2836772517.4099998</v>
      </c>
      <c r="K84" s="1">
        <v>3851723.71</v>
      </c>
      <c r="L84" s="47">
        <v>160817280.28799999</v>
      </c>
      <c r="M84" s="1">
        <v>2851424489.1900001</v>
      </c>
      <c r="N84" s="1">
        <v>14651971.77</v>
      </c>
      <c r="O84" s="2">
        <v>2836772517.4099998</v>
      </c>
      <c r="P84" s="5">
        <f t="shared" si="23"/>
        <v>0.11542498409344061</v>
      </c>
      <c r="Q84" s="72">
        <f t="shared" si="24"/>
        <v>1.3577837794045821E-3</v>
      </c>
      <c r="R84" s="10">
        <f t="shared" si="25"/>
        <v>5.6690227820885578E-2</v>
      </c>
      <c r="S84" s="76">
        <f t="shared" si="26"/>
        <v>145.13927439431981</v>
      </c>
      <c r="T84" s="76">
        <f t="shared" si="27"/>
        <v>8.2279785311720151</v>
      </c>
      <c r="U84" s="1">
        <v>144.36000000000001</v>
      </c>
      <c r="V84" s="1">
        <v>145.68</v>
      </c>
      <c r="W84" s="43">
        <v>5565</v>
      </c>
      <c r="X84" s="35">
        <v>19545175</v>
      </c>
    </row>
    <row r="85" spans="1:26" ht="15.75" x14ac:dyDescent="0.3">
      <c r="A85" s="24">
        <v>66</v>
      </c>
      <c r="B85" s="4" t="s">
        <v>70</v>
      </c>
      <c r="C85" s="51" t="s">
        <v>43</v>
      </c>
      <c r="D85" s="1">
        <v>224507284.34999999</v>
      </c>
      <c r="E85" s="1"/>
      <c r="F85" s="1">
        <v>123870157.67</v>
      </c>
      <c r="G85" s="1"/>
      <c r="H85" s="1"/>
      <c r="I85" s="1"/>
      <c r="J85" s="1">
        <v>348377442.01999998</v>
      </c>
      <c r="K85" s="1">
        <v>500209.16</v>
      </c>
      <c r="L85" s="47">
        <v>701757.93</v>
      </c>
      <c r="M85" s="1">
        <v>350584601.45999998</v>
      </c>
      <c r="N85" s="1">
        <v>1037300.79</v>
      </c>
      <c r="O85" s="2">
        <v>349547300.67000002</v>
      </c>
      <c r="P85" s="5">
        <f t="shared" si="23"/>
        <v>1.4222674314603338E-2</v>
      </c>
      <c r="Q85" s="72">
        <f t="shared" si="24"/>
        <v>1.4310199479189701E-3</v>
      </c>
      <c r="R85" s="10">
        <f t="shared" si="25"/>
        <v>2.0076193655476529E-3</v>
      </c>
      <c r="S85" s="76">
        <f t="shared" si="26"/>
        <v>157.35617325144349</v>
      </c>
      <c r="T85" s="76">
        <f t="shared" si="27"/>
        <v>0.31591130070806955</v>
      </c>
      <c r="U85" s="1">
        <v>157.36000000000001</v>
      </c>
      <c r="V85" s="1">
        <v>157.82</v>
      </c>
      <c r="W85" s="43">
        <v>1780</v>
      </c>
      <c r="X85" s="35">
        <v>2221376.4700000002</v>
      </c>
    </row>
    <row r="86" spans="1:26" ht="15.75" x14ac:dyDescent="0.3">
      <c r="A86" s="24">
        <v>67</v>
      </c>
      <c r="B86" s="4" t="s">
        <v>115</v>
      </c>
      <c r="C86" s="58" t="s">
        <v>116</v>
      </c>
      <c r="D86" s="1">
        <v>2570883248.25</v>
      </c>
      <c r="E86" s="1">
        <v>212231415</v>
      </c>
      <c r="F86" s="1">
        <v>1264153786.22</v>
      </c>
      <c r="G86" s="1">
        <v>796552147.25</v>
      </c>
      <c r="H86" s="1"/>
      <c r="I86" s="1"/>
      <c r="J86" s="1">
        <v>4843820596.7200003</v>
      </c>
      <c r="K86" s="1">
        <v>5881167.0499999998</v>
      </c>
      <c r="L86" s="47">
        <v>-92603593.260000005</v>
      </c>
      <c r="M86" s="1">
        <v>5032659196.3800001</v>
      </c>
      <c r="N86" s="1">
        <v>31653106.449999999</v>
      </c>
      <c r="O86" s="2">
        <v>5001006089.9300003</v>
      </c>
      <c r="P86" s="5">
        <f t="shared" si="23"/>
        <v>0.20348513842357599</v>
      </c>
      <c r="Q86" s="72">
        <f t="shared" si="24"/>
        <v>1.1759967782967286E-3</v>
      </c>
      <c r="R86" s="10">
        <f t="shared" si="25"/>
        <v>-1.8516992700022123E-2</v>
      </c>
      <c r="S86" s="76">
        <f t="shared" si="26"/>
        <v>155.81018267467653</v>
      </c>
      <c r="T86" s="76">
        <f t="shared" si="27"/>
        <v>-2.8851360151760992</v>
      </c>
      <c r="U86" s="1">
        <v>155.81</v>
      </c>
      <c r="V86" s="1"/>
      <c r="W86" s="43">
        <v>25</v>
      </c>
      <c r="X86" s="35">
        <v>32096786</v>
      </c>
    </row>
    <row r="87" spans="1:26" ht="15.75" x14ac:dyDescent="0.3">
      <c r="A87" s="24">
        <v>68</v>
      </c>
      <c r="B87" s="3" t="s">
        <v>44</v>
      </c>
      <c r="C87" s="51" t="s">
        <v>45</v>
      </c>
      <c r="D87" s="1">
        <v>533974926.00999999</v>
      </c>
      <c r="E87" s="1">
        <v>644696.34</v>
      </c>
      <c r="F87" s="1">
        <v>829620476.09000003</v>
      </c>
      <c r="G87" s="1">
        <v>475389103.68000001</v>
      </c>
      <c r="H87" s="1">
        <v>73733500.219999999</v>
      </c>
      <c r="I87" s="1"/>
      <c r="J87" s="1">
        <v>1917442374.71</v>
      </c>
      <c r="K87" s="1">
        <v>5694007.1399999997</v>
      </c>
      <c r="L87" s="47">
        <v>7013093.8899999997</v>
      </c>
      <c r="M87" s="1">
        <v>1917442374.71</v>
      </c>
      <c r="N87" s="1">
        <v>399895796.50999999</v>
      </c>
      <c r="O87" s="2">
        <v>1517546578.2</v>
      </c>
      <c r="P87" s="5">
        <f t="shared" si="23"/>
        <v>6.1747210456521033E-2</v>
      </c>
      <c r="Q87" s="72">
        <f t="shared" si="24"/>
        <v>3.7521135903148383E-3</v>
      </c>
      <c r="R87" s="10">
        <f t="shared" si="25"/>
        <v>4.6213368279729543E-3</v>
      </c>
      <c r="S87" s="76">
        <f t="shared" si="26"/>
        <v>0.85315751455921773</v>
      </c>
      <c r="T87" s="76">
        <f t="shared" si="27"/>
        <v>3.9427282420943857E-3</v>
      </c>
      <c r="U87" s="1">
        <v>0.8488</v>
      </c>
      <c r="V87" s="1">
        <v>0.85660000000000003</v>
      </c>
      <c r="W87" s="43">
        <v>10508</v>
      </c>
      <c r="X87" s="35">
        <v>1778741383.98</v>
      </c>
    </row>
    <row r="88" spans="1:26" ht="15.75" x14ac:dyDescent="0.3">
      <c r="A88" s="24">
        <v>69</v>
      </c>
      <c r="B88" s="4" t="s">
        <v>25</v>
      </c>
      <c r="C88" s="51" t="s">
        <v>46</v>
      </c>
      <c r="D88" s="1">
        <v>638195881.96000004</v>
      </c>
      <c r="E88" s="1"/>
      <c r="F88" s="1">
        <v>985948843.73000002</v>
      </c>
      <c r="G88" s="1">
        <v>38513228.969999999</v>
      </c>
      <c r="H88" s="1"/>
      <c r="I88" s="1"/>
      <c r="J88" s="1">
        <v>1662657954.6500001</v>
      </c>
      <c r="K88" s="1">
        <v>4464462.6100000003</v>
      </c>
      <c r="L88" s="47">
        <v>12515898.449999999</v>
      </c>
      <c r="M88" s="1">
        <v>1989014810.5699999</v>
      </c>
      <c r="N88" s="1">
        <v>34391074.259999998</v>
      </c>
      <c r="O88" s="2">
        <v>1954623736.3099999</v>
      </c>
      <c r="P88" s="5">
        <f t="shared" si="23"/>
        <v>7.9531373167077021E-2</v>
      </c>
      <c r="Q88" s="72">
        <f t="shared" si="24"/>
        <v>2.284052182047146E-3</v>
      </c>
      <c r="R88" s="10">
        <f t="shared" si="25"/>
        <v>6.4032264714169009E-3</v>
      </c>
      <c r="S88" s="76">
        <f t="shared" si="26"/>
        <v>2966.8579096403701</v>
      </c>
      <c r="T88" s="76">
        <f t="shared" si="27"/>
        <v>18.997463103941829</v>
      </c>
      <c r="U88" s="1">
        <v>3006.04</v>
      </c>
      <c r="V88" s="1">
        <v>3037.24</v>
      </c>
      <c r="W88" s="43">
        <v>850</v>
      </c>
      <c r="X88" s="35">
        <v>658819.46349999995</v>
      </c>
    </row>
    <row r="89" spans="1:26" ht="15.75" x14ac:dyDescent="0.3">
      <c r="A89" s="24">
        <v>70</v>
      </c>
      <c r="B89" s="1" t="s">
        <v>47</v>
      </c>
      <c r="C89" s="51" t="s">
        <v>48</v>
      </c>
      <c r="D89" s="33">
        <v>34397311.149999999</v>
      </c>
      <c r="E89" s="1">
        <v>65666446.579999998</v>
      </c>
      <c r="F89" s="33">
        <v>52721449.039999999</v>
      </c>
      <c r="G89" s="33">
        <v>29743384.93</v>
      </c>
      <c r="H89" s="1"/>
      <c r="I89" s="1"/>
      <c r="J89" s="33">
        <v>116862145.12</v>
      </c>
      <c r="K89" s="33">
        <v>525006.19999999995</v>
      </c>
      <c r="L89" s="50">
        <v>1794670</v>
      </c>
      <c r="M89" s="33">
        <v>117034681.56</v>
      </c>
      <c r="N89" s="33">
        <v>3899431.32</v>
      </c>
      <c r="O89" s="2">
        <v>113135250.25</v>
      </c>
      <c r="P89" s="5">
        <f t="shared" si="23"/>
        <v>4.6033421363078945E-3</v>
      </c>
      <c r="Q89" s="72">
        <f t="shared" si="24"/>
        <v>4.6405183074229332E-3</v>
      </c>
      <c r="R89" s="10">
        <f t="shared" si="25"/>
        <v>1.5863048837866517E-2</v>
      </c>
      <c r="S89" s="76">
        <f t="shared" si="26"/>
        <v>104.35213938245734</v>
      </c>
      <c r="T89" s="76">
        <f t="shared" si="27"/>
        <v>1.6553430833597744</v>
      </c>
      <c r="U89" s="120">
        <v>103.31</v>
      </c>
      <c r="V89" s="120">
        <v>105.4</v>
      </c>
      <c r="W89" s="43">
        <v>24</v>
      </c>
      <c r="X89" s="126">
        <v>1084168</v>
      </c>
    </row>
    <row r="90" spans="1:26" ht="15.75" x14ac:dyDescent="0.3">
      <c r="A90" s="24">
        <v>71</v>
      </c>
      <c r="B90" s="4" t="s">
        <v>8</v>
      </c>
      <c r="C90" s="51" t="s">
        <v>99</v>
      </c>
      <c r="D90" s="1">
        <v>92217100</v>
      </c>
      <c r="E90" s="1"/>
      <c r="F90" s="1"/>
      <c r="G90" s="1"/>
      <c r="H90" s="1"/>
      <c r="I90" s="1"/>
      <c r="J90" s="1">
        <v>92217100</v>
      </c>
      <c r="K90" s="1">
        <v>1697204</v>
      </c>
      <c r="L90" s="47">
        <v>23286722</v>
      </c>
      <c r="M90" s="1">
        <v>519192921</v>
      </c>
      <c r="N90" s="1">
        <v>4872949.51</v>
      </c>
      <c r="O90" s="2">
        <v>514319971</v>
      </c>
      <c r="P90" s="5">
        <f t="shared" si="23"/>
        <v>2.0927083193055956E-2</v>
      </c>
      <c r="Q90" s="72">
        <f t="shared" si="24"/>
        <v>3.2998990816944184E-3</v>
      </c>
      <c r="R90" s="10">
        <f t="shared" si="25"/>
        <v>4.527672132723775E-2</v>
      </c>
      <c r="S90" s="76">
        <f t="shared" si="26"/>
        <v>1.030611377892543</v>
      </c>
      <c r="T90" s="76">
        <f t="shared" si="27"/>
        <v>4.6662704153521188E-2</v>
      </c>
      <c r="U90" s="1">
        <v>1.0901000000000001</v>
      </c>
      <c r="V90" s="1">
        <v>1.0972999999999999</v>
      </c>
      <c r="W90" s="43">
        <v>111</v>
      </c>
      <c r="X90" s="35">
        <v>499043560</v>
      </c>
      <c r="Y90" s="15"/>
      <c r="Z90" s="14"/>
    </row>
    <row r="91" spans="1:26" ht="15.75" x14ac:dyDescent="0.3">
      <c r="A91" s="24">
        <v>72</v>
      </c>
      <c r="B91" s="1" t="s">
        <v>4</v>
      </c>
      <c r="C91" s="51" t="s">
        <v>49</v>
      </c>
      <c r="D91" s="18">
        <v>238736782.80000001</v>
      </c>
      <c r="E91" s="18"/>
      <c r="F91" s="18">
        <v>878984221.96000004</v>
      </c>
      <c r="G91" s="18"/>
      <c r="H91" s="1"/>
      <c r="I91" s="1"/>
      <c r="J91" s="18">
        <v>1117721004.76</v>
      </c>
      <c r="K91" s="18">
        <v>1787110.93</v>
      </c>
      <c r="L91" s="48">
        <v>8433853.4600000009</v>
      </c>
      <c r="M91" s="18">
        <v>1124086382.8099999</v>
      </c>
      <c r="N91" s="18">
        <v>56985015.240000002</v>
      </c>
      <c r="O91" s="2">
        <v>1067101367.5700001</v>
      </c>
      <c r="P91" s="5">
        <f t="shared" si="23"/>
        <v>4.3419117191078653E-2</v>
      </c>
      <c r="Q91" s="72">
        <f t="shared" si="24"/>
        <v>1.6747339890207465E-3</v>
      </c>
      <c r="R91" s="10">
        <f t="shared" si="25"/>
        <v>7.9035166820238881E-3</v>
      </c>
      <c r="S91" s="76">
        <f t="shared" si="26"/>
        <v>1430.5266674307929</v>
      </c>
      <c r="T91" s="76">
        <f t="shared" si="27"/>
        <v>11.306191380119312</v>
      </c>
      <c r="U91" s="1">
        <v>552.20000000000005</v>
      </c>
      <c r="V91" s="1">
        <v>552.20000000000005</v>
      </c>
      <c r="W91" s="43">
        <v>830</v>
      </c>
      <c r="X91" s="38">
        <v>745950</v>
      </c>
    </row>
    <row r="92" spans="1:26" ht="15.75" x14ac:dyDescent="0.3">
      <c r="A92" s="24">
        <v>73</v>
      </c>
      <c r="B92" s="1" t="s">
        <v>104</v>
      </c>
      <c r="C92" s="51" t="s">
        <v>109</v>
      </c>
      <c r="D92" s="18">
        <v>33050115.5</v>
      </c>
      <c r="E92" s="18"/>
      <c r="F92" s="18">
        <v>59689442.259999998</v>
      </c>
      <c r="G92" s="18"/>
      <c r="H92" s="1"/>
      <c r="I92" s="1"/>
      <c r="J92" s="18">
        <v>93893852.299999997</v>
      </c>
      <c r="K92" s="18">
        <v>963762.39</v>
      </c>
      <c r="L92" s="48">
        <v>-333379.99</v>
      </c>
      <c r="M92" s="18">
        <v>93893852.299999997</v>
      </c>
      <c r="N92" s="18">
        <v>963762.39</v>
      </c>
      <c r="O92" s="39">
        <v>92930089.909999996</v>
      </c>
      <c r="P92" s="5">
        <f t="shared" si="23"/>
        <v>3.7812175928216866E-3</v>
      </c>
      <c r="Q92" s="72">
        <f t="shared" si="24"/>
        <v>1.0370832428262739E-2</v>
      </c>
      <c r="R92" s="10">
        <f t="shared" si="25"/>
        <v>-3.5874278215254985E-3</v>
      </c>
      <c r="S92" s="76">
        <f t="shared" si="26"/>
        <v>1</v>
      </c>
      <c r="T92" s="76">
        <f t="shared" si="27"/>
        <v>-3.5874278215254985E-3</v>
      </c>
      <c r="U92" s="1">
        <v>0.84399999999999997</v>
      </c>
      <c r="V92" s="1">
        <v>0.85</v>
      </c>
      <c r="W92" s="43">
        <v>71</v>
      </c>
      <c r="X92" s="38">
        <v>92930089.909999996</v>
      </c>
    </row>
    <row r="93" spans="1:26" ht="15.75" x14ac:dyDescent="0.3">
      <c r="A93" s="24">
        <v>74</v>
      </c>
      <c r="B93" s="1" t="s">
        <v>80</v>
      </c>
      <c r="C93" s="25" t="s">
        <v>112</v>
      </c>
      <c r="D93" s="18">
        <v>112023287.48999999</v>
      </c>
      <c r="E93" s="18"/>
      <c r="F93" s="18">
        <v>55457189.039999999</v>
      </c>
      <c r="G93" s="18">
        <v>105338502</v>
      </c>
      <c r="H93" s="1"/>
      <c r="I93" s="1"/>
      <c r="J93" s="18">
        <v>272818978.52999997</v>
      </c>
      <c r="K93" s="18">
        <v>888583.95</v>
      </c>
      <c r="L93" s="48">
        <v>4172614.29</v>
      </c>
      <c r="M93" s="18">
        <v>460088101.45999998</v>
      </c>
      <c r="N93" s="18">
        <v>3408198.91</v>
      </c>
      <c r="O93" s="2">
        <v>456679902.55000001</v>
      </c>
      <c r="P93" s="5">
        <f t="shared" si="23"/>
        <v>1.8581775649657861E-2</v>
      </c>
      <c r="Q93" s="72">
        <f t="shared" si="24"/>
        <v>1.9457478751272891E-3</v>
      </c>
      <c r="R93" s="10">
        <f t="shared" si="25"/>
        <v>9.1368467644427544E-3</v>
      </c>
      <c r="S93" s="76">
        <f t="shared" si="26"/>
        <v>101.61202491172804</v>
      </c>
      <c r="T93" s="76">
        <f t="shared" si="27"/>
        <v>0.92841350104319897</v>
      </c>
      <c r="U93" s="1">
        <v>101.61</v>
      </c>
      <c r="V93" s="1">
        <v>101.96</v>
      </c>
      <c r="W93" s="43">
        <v>254</v>
      </c>
      <c r="X93" s="38">
        <v>4494349</v>
      </c>
    </row>
    <row r="94" spans="1:26" ht="15.75" x14ac:dyDescent="0.3">
      <c r="A94" s="24">
        <v>75</v>
      </c>
      <c r="B94" s="1" t="s">
        <v>80</v>
      </c>
      <c r="C94" s="51" t="s">
        <v>113</v>
      </c>
      <c r="D94" s="18">
        <v>101289242.5</v>
      </c>
      <c r="E94" s="18"/>
      <c r="F94" s="18">
        <v>18088109.579999998</v>
      </c>
      <c r="G94" s="18">
        <v>105537634.84</v>
      </c>
      <c r="H94" s="1"/>
      <c r="I94" s="1"/>
      <c r="J94" s="18">
        <v>224914986.91999999</v>
      </c>
      <c r="K94" s="18">
        <v>345013.97</v>
      </c>
      <c r="L94" s="48">
        <v>2078142.27</v>
      </c>
      <c r="M94" s="18">
        <v>284949707.12</v>
      </c>
      <c r="N94" s="18">
        <v>2501518.81</v>
      </c>
      <c r="O94" s="2">
        <v>282448188.31</v>
      </c>
      <c r="P94" s="5">
        <f t="shared" si="23"/>
        <v>1.1492489243609995E-2</v>
      </c>
      <c r="Q94" s="72">
        <f t="shared" si="24"/>
        <v>1.2215124199038271E-3</v>
      </c>
      <c r="R94" s="10">
        <f t="shared" si="25"/>
        <v>7.3576052388027438E-3</v>
      </c>
      <c r="S94" s="76">
        <f t="shared" si="26"/>
        <v>100.99446424140139</v>
      </c>
      <c r="T94" s="76">
        <f t="shared" si="27"/>
        <v>0.74307739919261118</v>
      </c>
      <c r="U94" s="1">
        <v>100.99</v>
      </c>
      <c r="V94" s="1">
        <v>101.54</v>
      </c>
      <c r="W94" s="43">
        <v>101</v>
      </c>
      <c r="X94" s="38">
        <v>2796670</v>
      </c>
    </row>
    <row r="95" spans="1:26" ht="15.75" x14ac:dyDescent="0.3">
      <c r="A95" s="24">
        <v>76</v>
      </c>
      <c r="B95" s="1" t="s">
        <v>92</v>
      </c>
      <c r="C95" s="51" t="s">
        <v>117</v>
      </c>
      <c r="D95" s="18">
        <v>31602724.800000001</v>
      </c>
      <c r="E95" s="18"/>
      <c r="F95" s="18">
        <v>117520505.42</v>
      </c>
      <c r="G95" s="18"/>
      <c r="H95" s="1"/>
      <c r="I95" s="1"/>
      <c r="J95" s="18">
        <v>230679907.36000001</v>
      </c>
      <c r="K95" s="18">
        <v>299429.2</v>
      </c>
      <c r="L95" s="48">
        <v>2058365.29</v>
      </c>
      <c r="M95" s="18">
        <v>230679907.36000001</v>
      </c>
      <c r="N95" s="18">
        <v>1189844.67</v>
      </c>
      <c r="O95" s="2">
        <v>226072442.13</v>
      </c>
      <c r="P95" s="5">
        <f t="shared" si="23"/>
        <v>9.1986255072172528E-3</v>
      </c>
      <c r="Q95" s="72">
        <f t="shared" si="24"/>
        <v>1.3244834141607458E-3</v>
      </c>
      <c r="R95" s="10">
        <f t="shared" si="25"/>
        <v>9.1048925318211234E-3</v>
      </c>
      <c r="S95" s="76">
        <f t="shared" si="26"/>
        <v>106.72553989123148</v>
      </c>
      <c r="T95" s="76">
        <f t="shared" si="27"/>
        <v>0.9717245711102509</v>
      </c>
      <c r="U95" s="1">
        <v>100</v>
      </c>
      <c r="V95" s="1">
        <v>100</v>
      </c>
      <c r="W95" s="43">
        <v>47</v>
      </c>
      <c r="X95" s="38">
        <v>2118260</v>
      </c>
    </row>
    <row r="96" spans="1:26" ht="15.75" x14ac:dyDescent="0.3">
      <c r="A96" s="24">
        <v>77</v>
      </c>
      <c r="B96" s="1" t="s">
        <v>27</v>
      </c>
      <c r="C96" s="51" t="s">
        <v>50</v>
      </c>
      <c r="D96" s="1">
        <v>510328199.30000001</v>
      </c>
      <c r="E96" s="1"/>
      <c r="F96" s="1">
        <v>625574842.04999995</v>
      </c>
      <c r="G96" s="1">
        <v>101008459.45</v>
      </c>
      <c r="H96" s="1">
        <v>312000000</v>
      </c>
      <c r="I96" s="1"/>
      <c r="J96" s="1">
        <v>1548911500.78</v>
      </c>
      <c r="K96" s="1">
        <v>3722903.38</v>
      </c>
      <c r="L96" s="47">
        <v>18675531.420000002</v>
      </c>
      <c r="M96" s="1">
        <v>1610669930.6199999</v>
      </c>
      <c r="N96" s="1">
        <v>79868854.129999995</v>
      </c>
      <c r="O96" s="2">
        <v>1530801076.5</v>
      </c>
      <c r="P96" s="5">
        <f t="shared" si="23"/>
        <v>6.2286520621877839E-2</v>
      </c>
      <c r="Q96" s="72">
        <f t="shared" si="24"/>
        <v>2.4319968395318803E-3</v>
      </c>
      <c r="R96" s="10">
        <f t="shared" si="25"/>
        <v>1.2199842100124106E-2</v>
      </c>
      <c r="S96" s="76">
        <f t="shared" si="26"/>
        <v>2.1190832745383044</v>
      </c>
      <c r="T96" s="76">
        <f t="shared" si="27"/>
        <v>2.5852481346381254E-2</v>
      </c>
      <c r="U96" s="1">
        <v>2.16</v>
      </c>
      <c r="V96" s="1">
        <v>2.1800000000000002</v>
      </c>
      <c r="W96" s="43">
        <v>2053</v>
      </c>
      <c r="X96" s="35">
        <v>722388352.97000003</v>
      </c>
    </row>
    <row r="97" spans="1:25" ht="15.75" x14ac:dyDescent="0.3">
      <c r="A97" s="24">
        <v>78</v>
      </c>
      <c r="B97" s="1" t="s">
        <v>69</v>
      </c>
      <c r="C97" s="52" t="s">
        <v>51</v>
      </c>
      <c r="D97" s="1">
        <v>27411980</v>
      </c>
      <c r="E97" s="1"/>
      <c r="F97" s="1">
        <v>70470447.670000002</v>
      </c>
      <c r="G97" s="1">
        <v>37627771.009999998</v>
      </c>
      <c r="H97" s="1">
        <v>190000</v>
      </c>
      <c r="I97" s="1"/>
      <c r="J97" s="1">
        <v>135700198.68000001</v>
      </c>
      <c r="K97" s="1">
        <v>216661.64</v>
      </c>
      <c r="L97" s="47">
        <v>989903.44</v>
      </c>
      <c r="M97" s="1">
        <v>135792636.91999999</v>
      </c>
      <c r="N97" s="1">
        <v>902260.46</v>
      </c>
      <c r="O97" s="2">
        <v>133537937.45999999</v>
      </c>
      <c r="P97" s="5">
        <f t="shared" si="23"/>
        <v>5.4335038190739884E-3</v>
      </c>
      <c r="Q97" s="72">
        <f t="shared" si="24"/>
        <v>1.6224725656325111E-3</v>
      </c>
      <c r="R97" s="10">
        <f t="shared" si="25"/>
        <v>7.4129004747921614E-3</v>
      </c>
      <c r="S97" s="76">
        <f t="shared" si="26"/>
        <v>1.3741376130447331</v>
      </c>
      <c r="T97" s="76">
        <f t="shared" si="27"/>
        <v>1.0186345364169069E-2</v>
      </c>
      <c r="U97" s="1">
        <v>1.3741000000000001</v>
      </c>
      <c r="V97" s="1">
        <v>1.3973</v>
      </c>
      <c r="W97" s="43">
        <v>95</v>
      </c>
      <c r="X97" s="35">
        <v>97179450</v>
      </c>
    </row>
    <row r="98" spans="1:25" ht="15.75" x14ac:dyDescent="0.3">
      <c r="A98" s="77"/>
      <c r="B98" s="81"/>
      <c r="C98" s="79" t="s">
        <v>65</v>
      </c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1">
        <f>SUM(O78:O97)</f>
        <v>24576763338.459999</v>
      </c>
      <c r="P98" s="75">
        <f>(O98/$O$107)</f>
        <v>3.6778703059594645E-2</v>
      </c>
      <c r="Q98" s="72"/>
      <c r="R98" s="72"/>
      <c r="S98" s="76"/>
      <c r="T98" s="76"/>
      <c r="U98" s="80"/>
      <c r="V98" s="80"/>
      <c r="W98" s="84"/>
      <c r="X98" s="82"/>
    </row>
    <row r="99" spans="1:25" ht="8.25" customHeight="1" x14ac:dyDescent="0.3">
      <c r="A99" s="92"/>
      <c r="B99" s="93"/>
      <c r="C99" s="94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3"/>
      <c r="P99" s="96"/>
      <c r="Q99" s="97"/>
      <c r="R99" s="97"/>
      <c r="S99" s="98"/>
      <c r="T99" s="98"/>
      <c r="U99" s="95"/>
      <c r="V99" s="95"/>
      <c r="W99" s="99"/>
      <c r="X99" s="100"/>
    </row>
    <row r="100" spans="1:25" ht="15" customHeight="1" x14ac:dyDescent="0.3">
      <c r="A100" s="70"/>
      <c r="B100" s="71"/>
      <c r="C100" s="64" t="s">
        <v>75</v>
      </c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5"/>
      <c r="Q100" s="67"/>
      <c r="R100" s="67"/>
      <c r="S100" s="68"/>
      <c r="T100" s="68"/>
      <c r="U100" s="65"/>
      <c r="V100" s="65"/>
      <c r="W100" s="65"/>
      <c r="X100" s="69"/>
      <c r="Y100" s="17"/>
    </row>
    <row r="101" spans="1:25" ht="15.75" x14ac:dyDescent="0.3">
      <c r="A101" s="24">
        <v>79</v>
      </c>
      <c r="B101" s="4" t="s">
        <v>29</v>
      </c>
      <c r="C101" s="30" t="s">
        <v>52</v>
      </c>
      <c r="D101" s="1">
        <v>244005381.00999999</v>
      </c>
      <c r="E101" s="12"/>
      <c r="F101" s="1">
        <v>274591488.44999999</v>
      </c>
      <c r="G101" s="1">
        <v>32877328.760000002</v>
      </c>
      <c r="H101" s="1"/>
      <c r="I101" s="1"/>
      <c r="J101" s="1">
        <v>551474198.22000003</v>
      </c>
      <c r="K101" s="1">
        <v>1890352.92</v>
      </c>
      <c r="L101" s="47">
        <v>8857790.5299999993</v>
      </c>
      <c r="M101" s="1">
        <v>675997936.20000005</v>
      </c>
      <c r="N101" s="1">
        <v>3967155.18</v>
      </c>
      <c r="O101" s="2">
        <v>672030781.01999998</v>
      </c>
      <c r="P101" s="5">
        <f>(O101/$O$106)</f>
        <v>0.1283124257469769</v>
      </c>
      <c r="Q101" s="72">
        <f>(K101/O101)</f>
        <v>2.8128963336037163E-3</v>
      </c>
      <c r="R101" s="10">
        <f>L101/O101</f>
        <v>1.3180632167704811E-2</v>
      </c>
      <c r="S101" s="76">
        <f>O101/X101</f>
        <v>12.54452028424204</v>
      </c>
      <c r="T101" s="76">
        <f>L101/X101</f>
        <v>0.16534470758690611</v>
      </c>
      <c r="U101" s="1">
        <v>12.315300000000001</v>
      </c>
      <c r="V101" s="1">
        <v>12.4329</v>
      </c>
      <c r="W101" s="43">
        <v>1637</v>
      </c>
      <c r="X101" s="35">
        <v>53571660.437600002</v>
      </c>
      <c r="Y101" s="17"/>
    </row>
    <row r="102" spans="1:25" ht="15.75" x14ac:dyDescent="0.3">
      <c r="A102" s="24">
        <v>80</v>
      </c>
      <c r="B102" s="4" t="s">
        <v>53</v>
      </c>
      <c r="C102" s="30" t="s">
        <v>54</v>
      </c>
      <c r="D102" s="33">
        <v>585091900.62</v>
      </c>
      <c r="E102" s="1">
        <v>176501705.09</v>
      </c>
      <c r="F102" s="33"/>
      <c r="G102" s="33">
        <v>449083495.41000003</v>
      </c>
      <c r="H102" s="1"/>
      <c r="I102" s="33"/>
      <c r="J102" s="1">
        <v>2185235743.4299998</v>
      </c>
      <c r="K102" s="33">
        <v>20588419.5</v>
      </c>
      <c r="L102" s="50">
        <v>22457315.600000001</v>
      </c>
      <c r="M102" s="33">
        <v>2457876949.8299999</v>
      </c>
      <c r="N102" s="33">
        <v>76507369.840000004</v>
      </c>
      <c r="O102" s="2">
        <v>2381369579.9899998</v>
      </c>
      <c r="P102" s="5">
        <f>(O102/$O$106)</f>
        <v>0.45468052362840028</v>
      </c>
      <c r="Q102" s="72">
        <f>(K102/O102)</f>
        <v>8.6456212731525935E-3</v>
      </c>
      <c r="R102" s="10">
        <f>L102/O102</f>
        <v>9.430420119876692E-3</v>
      </c>
      <c r="S102" s="76">
        <f>O102/X102</f>
        <v>1.1741135984050799</v>
      </c>
      <c r="T102" s="76">
        <f>L102/X102</f>
        <v>1.1072384501420087E-2</v>
      </c>
      <c r="U102" s="1">
        <v>1.1599999999999999</v>
      </c>
      <c r="V102" s="1">
        <v>1.18</v>
      </c>
      <c r="W102" s="43">
        <v>15364</v>
      </c>
      <c r="X102" s="126">
        <v>2028227578</v>
      </c>
    </row>
    <row r="103" spans="1:25" ht="15.75" x14ac:dyDescent="0.3">
      <c r="A103" s="24">
        <v>81</v>
      </c>
      <c r="B103" s="4" t="s">
        <v>1</v>
      </c>
      <c r="C103" s="30" t="s">
        <v>55</v>
      </c>
      <c r="D103" s="33">
        <v>1161016064.4000001</v>
      </c>
      <c r="E103" s="1"/>
      <c r="F103" s="33">
        <v>263390153.44</v>
      </c>
      <c r="G103" s="1">
        <v>179373216.44</v>
      </c>
      <c r="H103" s="1"/>
      <c r="I103" s="1"/>
      <c r="J103" s="33">
        <v>1605721477.99</v>
      </c>
      <c r="K103" s="33">
        <v>3372492.28</v>
      </c>
      <c r="L103" s="50">
        <v>74847742.310000002</v>
      </c>
      <c r="M103" s="33">
        <v>1672060951.98</v>
      </c>
      <c r="N103" s="33">
        <v>13414123.66</v>
      </c>
      <c r="O103" s="2">
        <v>1658646828.3199999</v>
      </c>
      <c r="P103" s="5">
        <f>(O103/$O$106)</f>
        <v>0.3166893600859258</v>
      </c>
      <c r="Q103" s="72">
        <f>(K103/O103)</f>
        <v>2.0332793108318961E-3</v>
      </c>
      <c r="R103" s="10">
        <f>L103/O103</f>
        <v>4.5125786292800694E-2</v>
      </c>
      <c r="S103" s="76">
        <f>O103/X103</f>
        <v>0.98038071552602957</v>
      </c>
      <c r="T103" s="76">
        <f>L103/X103</f>
        <v>4.4240450654410644E-2</v>
      </c>
      <c r="U103" s="1">
        <v>0.97</v>
      </c>
      <c r="V103" s="1">
        <v>0.99</v>
      </c>
      <c r="W103" s="43">
        <v>9651</v>
      </c>
      <c r="X103" s="35">
        <v>1691839508.9300001</v>
      </c>
    </row>
    <row r="104" spans="1:25" ht="15.75" x14ac:dyDescent="0.3">
      <c r="A104" s="24">
        <v>82</v>
      </c>
      <c r="B104" s="21" t="s">
        <v>67</v>
      </c>
      <c r="C104" s="30" t="s">
        <v>56</v>
      </c>
      <c r="D104" s="1">
        <v>100773598.15000001</v>
      </c>
      <c r="E104" s="1"/>
      <c r="F104" s="1"/>
      <c r="G104" s="1">
        <v>80000000</v>
      </c>
      <c r="H104" s="1">
        <v>37640000</v>
      </c>
      <c r="I104" s="1"/>
      <c r="J104" s="1">
        <v>273190983.83999997</v>
      </c>
      <c r="K104" s="1">
        <v>943698.07</v>
      </c>
      <c r="L104" s="47">
        <v>6736901.4000000004</v>
      </c>
      <c r="M104" s="1">
        <v>345440520</v>
      </c>
      <c r="N104" s="1">
        <v>3658511</v>
      </c>
      <c r="O104" s="2">
        <v>341782010</v>
      </c>
      <c r="P104" s="5">
        <f>(O104/$O$106)</f>
        <v>6.525724716539788E-2</v>
      </c>
      <c r="Q104" s="72">
        <f>(K104/O104)</f>
        <v>2.7611110075688302E-3</v>
      </c>
      <c r="R104" s="10">
        <f>L104/O104</f>
        <v>1.9711105918067486E-2</v>
      </c>
      <c r="S104" s="76">
        <f>O104/X104</f>
        <v>29.033405974468625</v>
      </c>
      <c r="T104" s="76">
        <f>L104/X104</f>
        <v>0.57228054032500442</v>
      </c>
      <c r="U104" s="1">
        <v>29.2</v>
      </c>
      <c r="V104" s="1">
        <v>30.08</v>
      </c>
      <c r="W104" s="43">
        <v>1761</v>
      </c>
      <c r="X104" s="35">
        <v>11772026</v>
      </c>
    </row>
    <row r="105" spans="1:25" ht="15.75" x14ac:dyDescent="0.3">
      <c r="A105" s="24">
        <v>83</v>
      </c>
      <c r="B105" s="4" t="s">
        <v>1</v>
      </c>
      <c r="C105" s="25" t="s">
        <v>88</v>
      </c>
      <c r="D105" s="1">
        <v>117786269.90000001</v>
      </c>
      <c r="E105" s="1"/>
      <c r="F105" s="1"/>
      <c r="G105" s="1">
        <v>51253861.979999997</v>
      </c>
      <c r="H105" s="1"/>
      <c r="I105" s="1"/>
      <c r="J105" s="1">
        <v>169098046.88</v>
      </c>
      <c r="K105" s="1">
        <v>292620.34000000003</v>
      </c>
      <c r="L105" s="47">
        <v>7936687.7999999998</v>
      </c>
      <c r="M105" s="1">
        <v>186128788.86000001</v>
      </c>
      <c r="N105" s="1">
        <v>2501232.87</v>
      </c>
      <c r="O105" s="2">
        <v>183627555.99000001</v>
      </c>
      <c r="P105" s="5">
        <f>(O105/$O$106)</f>
        <v>3.5060443373299159E-2</v>
      </c>
      <c r="Q105" s="72">
        <f>(K105/O105)</f>
        <v>1.5935535297106256E-3</v>
      </c>
      <c r="R105" s="10">
        <f>L105/O105</f>
        <v>4.3221660045577343E-2</v>
      </c>
      <c r="S105" s="76">
        <f>O105/X105</f>
        <v>169.42297298325923</v>
      </c>
      <c r="T105" s="76">
        <f>L105/X105</f>
        <v>7.3227421421934649</v>
      </c>
      <c r="U105" s="1">
        <v>168.33</v>
      </c>
      <c r="V105" s="1">
        <v>170.2</v>
      </c>
      <c r="W105" s="43">
        <v>265</v>
      </c>
      <c r="X105" s="35">
        <v>1083840.95</v>
      </c>
    </row>
    <row r="106" spans="1:25" ht="15.75" x14ac:dyDescent="0.3">
      <c r="A106" s="85"/>
      <c r="B106" s="81"/>
      <c r="C106" s="79" t="s">
        <v>65</v>
      </c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1">
        <f>SUM(O101:O105)</f>
        <v>5237456755.3199997</v>
      </c>
      <c r="P106" s="73">
        <f>(O106/$O$107)</f>
        <v>7.8377638315758977E-3</v>
      </c>
      <c r="Q106" s="72"/>
      <c r="R106" s="72"/>
      <c r="S106" s="76"/>
      <c r="T106" s="76"/>
      <c r="U106" s="80"/>
      <c r="V106" s="80"/>
      <c r="W106" s="84"/>
      <c r="X106" s="82"/>
    </row>
    <row r="107" spans="1:25" ht="16.5" thickBot="1" x14ac:dyDescent="0.35">
      <c r="A107" s="86"/>
      <c r="B107" s="87"/>
      <c r="C107" s="88" t="s">
        <v>66</v>
      </c>
      <c r="D107" s="13">
        <f t="shared" ref="D107:N107" si="28">SUM(D4:D106)</f>
        <v>22548057210.77</v>
      </c>
      <c r="E107" s="13">
        <f t="shared" si="28"/>
        <v>455044263.00999999</v>
      </c>
      <c r="F107" s="13">
        <f t="shared" si="28"/>
        <v>499661696346.34589</v>
      </c>
      <c r="G107" s="13">
        <f t="shared" si="28"/>
        <v>41739241939.701019</v>
      </c>
      <c r="H107" s="13">
        <f t="shared" si="28"/>
        <v>39102300521.580002</v>
      </c>
      <c r="I107" s="13">
        <f t="shared" si="28"/>
        <v>63913816.760000005</v>
      </c>
      <c r="J107" s="13">
        <f t="shared" si="28"/>
        <v>607561052578.34509</v>
      </c>
      <c r="K107" s="13">
        <f t="shared" si="28"/>
        <v>828252932.778</v>
      </c>
      <c r="L107" s="13">
        <f t="shared" si="28"/>
        <v>6850836819.8235006</v>
      </c>
      <c r="M107" s="13">
        <f t="shared" si="28"/>
        <v>678782184356.67444</v>
      </c>
      <c r="N107" s="13">
        <f t="shared" si="28"/>
        <v>10528497026.567505</v>
      </c>
      <c r="O107" s="13">
        <f>(O15+O38+O49+O69+O75+O98+O106)</f>
        <v>668233550776.29736</v>
      </c>
      <c r="P107" s="89"/>
      <c r="Q107" s="90">
        <f t="shared" ref="Q107" si="29">(K107/O107)</f>
        <v>1.2394662492115304E-3</v>
      </c>
      <c r="R107" s="90">
        <f t="shared" si="22"/>
        <v>1.0252159311463449E-2</v>
      </c>
      <c r="S107" s="127">
        <f t="shared" ref="S107" si="30">O107/X107</f>
        <v>5.8535689571331666</v>
      </c>
      <c r="T107" s="127">
        <f t="shared" ref="T107" si="31">L107/X107</f>
        <v>6.0011721489166191E-2</v>
      </c>
      <c r="U107" s="13">
        <f>SUM(U4:U106)</f>
        <v>1151186.36206</v>
      </c>
      <c r="V107" s="13">
        <f>SUM(V4:V106)</f>
        <v>1151553.8287599999</v>
      </c>
      <c r="W107" s="13">
        <f>SUM(W4:W106)</f>
        <v>328196</v>
      </c>
      <c r="X107" s="91">
        <f>SUM(X4:X106)</f>
        <v>114158311906.78758</v>
      </c>
      <c r="Y107" s="34"/>
    </row>
    <row r="108" spans="1:25" x14ac:dyDescent="0.25">
      <c r="A108" s="11"/>
      <c r="B108" s="11"/>
      <c r="C108" s="11"/>
    </row>
    <row r="109" spans="1:25" x14ac:dyDescent="0.25">
      <c r="A109" s="11"/>
      <c r="B109" s="29" t="s">
        <v>74</v>
      </c>
      <c r="C109" s="7"/>
      <c r="O109" s="26"/>
      <c r="X109" s="31"/>
    </row>
    <row r="110" spans="1:25" x14ac:dyDescent="0.25">
      <c r="A110" s="11"/>
      <c r="B110" s="8" t="s">
        <v>98</v>
      </c>
      <c r="C110" s="9"/>
      <c r="O110" s="27"/>
      <c r="P110" s="31"/>
    </row>
    <row r="111" spans="1:25" x14ac:dyDescent="0.25">
      <c r="A111" s="11"/>
      <c r="B111" s="8"/>
      <c r="C111" s="9"/>
      <c r="O111" s="27"/>
      <c r="P111" s="31"/>
    </row>
    <row r="112" spans="1:25" x14ac:dyDescent="0.25">
      <c r="A112" s="11"/>
      <c r="B112" s="8"/>
      <c r="C112" s="9"/>
      <c r="O112" s="27"/>
      <c r="P112" s="31"/>
    </row>
    <row r="113" spans="1:16" x14ac:dyDescent="0.25">
      <c r="A113" s="11"/>
      <c r="B113" s="8"/>
      <c r="C113" s="9"/>
      <c r="O113" s="27"/>
      <c r="P113" s="31"/>
    </row>
  </sheetData>
  <sortState ref="A101:X105">
    <sortCondition ref="A101:A105"/>
  </sortState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 2019</vt:lpstr>
      <vt:lpstr>'FEBRUARY 2019'!Print_Area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2019-10-25T08:42:10Z</dcterms:modified>
</cp:coreProperties>
</file>